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0" documentId="13_ncr:1_{0F385EBF-AE1D-4C94-AB32-44BF8726E59D}" xr6:coauthVersionLast="47" xr6:coauthVersionMax="47" xr10:uidLastSave="{00000000-0000-0000-0000-000000000000}"/>
  <bookViews>
    <workbookView xWindow="-120" yWindow="-120" windowWidth="24240" windowHeight="13020" activeTab="5" xr2:uid="{00000000-000D-0000-FFFF-FFFF00000000}"/>
  </bookViews>
  <sheets>
    <sheet name="5.รายรับ" sheetId="1" r:id="rId1"/>
    <sheet name="6.รายจ่าย" sheetId="2" r:id="rId2"/>
    <sheet name="7.จ่ายแทนกัน" sheetId="3" r:id="rId3"/>
    <sheet name="8.ค้างจ่าย" sheetId="4" r:id="rId4"/>
    <sheet name="9.รายงานรายรับและรายจ่าย" sheetId="6" r:id="rId5"/>
    <sheet name="10.แบบสรุป" sheetId="7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7" l="1"/>
  <c r="E9" i="7"/>
  <c r="E11" i="7"/>
  <c r="Q32" i="2"/>
  <c r="R8" i="2"/>
  <c r="R7" i="2"/>
  <c r="E202" i="2"/>
  <c r="E162" i="2"/>
  <c r="E122" i="2"/>
  <c r="E82" i="2"/>
  <c r="E42" i="2"/>
  <c r="H73" i="2"/>
  <c r="H30" i="4"/>
  <c r="H70" i="3"/>
  <c r="H31" i="3"/>
  <c r="E30" i="7" l="1"/>
  <c r="E41" i="6"/>
  <c r="H233" i="2"/>
  <c r="H193" i="2"/>
  <c r="H153" i="2"/>
  <c r="H113" i="2"/>
  <c r="H35" i="2"/>
  <c r="Q66" i="3" l="1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D17" i="1"/>
  <c r="H9" i="6" s="1"/>
  <c r="P27" i="4" l="1"/>
  <c r="O27" i="4"/>
  <c r="N27" i="4"/>
  <c r="M27" i="4"/>
  <c r="L27" i="4"/>
  <c r="K27" i="4"/>
  <c r="J27" i="4"/>
  <c r="I27" i="4"/>
  <c r="H27" i="4"/>
  <c r="G27" i="4"/>
  <c r="F27" i="4"/>
  <c r="E27" i="4"/>
  <c r="D27" i="4"/>
  <c r="Q26" i="4"/>
  <c r="Q25" i="4"/>
  <c r="Q24" i="4"/>
  <c r="Q23" i="4"/>
  <c r="Q22" i="4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R229" i="2"/>
  <c r="R228" i="2"/>
  <c r="R227" i="2"/>
  <c r="R226" i="2"/>
  <c r="R225" i="2"/>
  <c r="R224" i="2"/>
  <c r="R223" i="2"/>
  <c r="R222" i="2"/>
  <c r="R221" i="2"/>
  <c r="R220" i="2"/>
  <c r="R219" i="2"/>
  <c r="R218" i="2"/>
  <c r="R217" i="2"/>
  <c r="R216" i="2"/>
  <c r="R215" i="2"/>
  <c r="R214" i="2"/>
  <c r="R213" i="2"/>
  <c r="R212" i="2"/>
  <c r="R211" i="2"/>
  <c r="R210" i="2"/>
  <c r="R209" i="2"/>
  <c r="R208" i="2"/>
  <c r="R189" i="2"/>
  <c r="R188" i="2"/>
  <c r="R187" i="2"/>
  <c r="R186" i="2"/>
  <c r="R185" i="2"/>
  <c r="R184" i="2"/>
  <c r="R183" i="2"/>
  <c r="R182" i="2"/>
  <c r="R181" i="2"/>
  <c r="R180" i="2"/>
  <c r="R179" i="2"/>
  <c r="R178" i="2"/>
  <c r="R177" i="2"/>
  <c r="R176" i="2"/>
  <c r="R175" i="2"/>
  <c r="R174" i="2"/>
  <c r="R173" i="2"/>
  <c r="R172" i="2"/>
  <c r="R171" i="2"/>
  <c r="R170" i="2"/>
  <c r="R169" i="2"/>
  <c r="R168" i="2"/>
  <c r="R149" i="2"/>
  <c r="R148" i="2"/>
  <c r="R147" i="2"/>
  <c r="R146" i="2"/>
  <c r="R145" i="2"/>
  <c r="R144" i="2"/>
  <c r="R143" i="2"/>
  <c r="R142" i="2"/>
  <c r="R141" i="2"/>
  <c r="R140" i="2"/>
  <c r="R139" i="2"/>
  <c r="R138" i="2"/>
  <c r="R137" i="2"/>
  <c r="R136" i="2"/>
  <c r="R135" i="2"/>
  <c r="R134" i="2"/>
  <c r="R133" i="2"/>
  <c r="R132" i="2"/>
  <c r="R131" i="2"/>
  <c r="R130" i="2"/>
  <c r="R129" i="2"/>
  <c r="R128" i="2"/>
  <c r="R109" i="2"/>
  <c r="R108" i="2"/>
  <c r="R107" i="2"/>
  <c r="R106" i="2"/>
  <c r="R105" i="2"/>
  <c r="R104" i="2"/>
  <c r="R103" i="2"/>
  <c r="R102" i="2"/>
  <c r="R101" i="2"/>
  <c r="R100" i="2"/>
  <c r="R99" i="2"/>
  <c r="R98" i="2"/>
  <c r="R97" i="2"/>
  <c r="R96" i="2"/>
  <c r="R95" i="2"/>
  <c r="R94" i="2"/>
  <c r="R93" i="2"/>
  <c r="R92" i="2"/>
  <c r="R91" i="2"/>
  <c r="R90" i="2"/>
  <c r="R89" i="2"/>
  <c r="R88" i="2"/>
  <c r="J32" i="2"/>
  <c r="J47" i="2" s="1"/>
  <c r="J70" i="2" s="1"/>
  <c r="J87" i="2" s="1"/>
  <c r="J110" i="2" s="1"/>
  <c r="J127" i="2" s="1"/>
  <c r="J150" i="2" s="1"/>
  <c r="J167" i="2" s="1"/>
  <c r="J190" i="2" s="1"/>
  <c r="J207" i="2" s="1"/>
  <c r="J230" i="2" s="1"/>
  <c r="R11" i="2"/>
  <c r="Q27" i="4" l="1"/>
  <c r="R69" i="2"/>
  <c r="R68" i="2"/>
  <c r="R67" i="2"/>
  <c r="R66" i="2"/>
  <c r="R65" i="2"/>
  <c r="R64" i="2"/>
  <c r="R63" i="2"/>
  <c r="R62" i="2"/>
  <c r="R61" i="2"/>
  <c r="R60" i="2"/>
  <c r="R59" i="2"/>
  <c r="R58" i="2"/>
  <c r="R57" i="2"/>
  <c r="R56" i="2"/>
  <c r="R55" i="2"/>
  <c r="R54" i="2"/>
  <c r="R53" i="2"/>
  <c r="R52" i="2"/>
  <c r="R51" i="2"/>
  <c r="R50" i="2"/>
  <c r="R49" i="2"/>
  <c r="R48" i="2"/>
  <c r="H37" i="6" l="1"/>
  <c r="H8" i="1"/>
  <c r="H9" i="1"/>
  <c r="H10" i="1"/>
  <c r="H11" i="1"/>
  <c r="H12" i="1"/>
  <c r="H13" i="1"/>
  <c r="H14" i="1"/>
  <c r="H15" i="1"/>
  <c r="H16" i="1"/>
  <c r="G11" i="7"/>
  <c r="P28" i="3"/>
  <c r="P46" i="3" s="1"/>
  <c r="P67" i="3" s="1"/>
  <c r="H30" i="6" s="1"/>
  <c r="O28" i="3"/>
  <c r="O46" i="3" s="1"/>
  <c r="O67" i="3" s="1"/>
  <c r="N28" i="3"/>
  <c r="N46" i="3" s="1"/>
  <c r="N67" i="3" s="1"/>
  <c r="M28" i="3"/>
  <c r="M46" i="3" s="1"/>
  <c r="M67" i="3" s="1"/>
  <c r="L28" i="3"/>
  <c r="L46" i="3" s="1"/>
  <c r="L67" i="3" s="1"/>
  <c r="K28" i="3"/>
  <c r="K46" i="3" s="1"/>
  <c r="K67" i="3" s="1"/>
  <c r="J28" i="3"/>
  <c r="J46" i="3" s="1"/>
  <c r="J67" i="3" s="1"/>
  <c r="H24" i="6" s="1"/>
  <c r="I28" i="3"/>
  <c r="I46" i="3" s="1"/>
  <c r="I67" i="3" s="1"/>
  <c r="H28" i="3"/>
  <c r="H46" i="3" s="1"/>
  <c r="H67" i="3" s="1"/>
  <c r="G28" i="3"/>
  <c r="G46" i="3" s="1"/>
  <c r="G67" i="3" s="1"/>
  <c r="F28" i="3"/>
  <c r="F46" i="3" s="1"/>
  <c r="F67" i="3" s="1"/>
  <c r="E28" i="3"/>
  <c r="E46" i="3" s="1"/>
  <c r="E67" i="3" s="1"/>
  <c r="D28" i="3"/>
  <c r="D46" i="3" s="1"/>
  <c r="D67" i="3" s="1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R30" i="2"/>
  <c r="R29" i="2"/>
  <c r="R28" i="2"/>
  <c r="R27" i="2"/>
  <c r="R26" i="2"/>
  <c r="R25" i="2"/>
  <c r="R24" i="2"/>
  <c r="R23" i="2"/>
  <c r="R22" i="2"/>
  <c r="R21" i="2"/>
  <c r="R20" i="2"/>
  <c r="R19" i="2"/>
  <c r="R31" i="2"/>
  <c r="R18" i="2"/>
  <c r="R17" i="2"/>
  <c r="R16" i="2"/>
  <c r="R15" i="2"/>
  <c r="R14" i="2"/>
  <c r="R13" i="2"/>
  <c r="R12" i="2"/>
  <c r="R10" i="2"/>
  <c r="P32" i="2"/>
  <c r="O32" i="2"/>
  <c r="N32" i="2"/>
  <c r="M32" i="2"/>
  <c r="L32" i="2"/>
  <c r="K32" i="2"/>
  <c r="I32" i="2"/>
  <c r="H32" i="2"/>
  <c r="G32" i="2"/>
  <c r="F32" i="2"/>
  <c r="E32" i="2"/>
  <c r="R9" i="2"/>
  <c r="D32" i="2"/>
  <c r="D47" i="2" s="1"/>
  <c r="D70" i="2" s="1"/>
  <c r="D87" i="2" s="1"/>
  <c r="D110" i="2" s="1"/>
  <c r="D127" i="2" s="1"/>
  <c r="D150" i="2" s="1"/>
  <c r="D167" i="2" s="1"/>
  <c r="D190" i="2" s="1"/>
  <c r="D207" i="2" s="1"/>
  <c r="D230" i="2" s="1"/>
  <c r="H18" i="6" s="1"/>
  <c r="Q67" i="3" l="1"/>
  <c r="E47" i="2"/>
  <c r="E70" i="2" s="1"/>
  <c r="E87" i="2" s="1"/>
  <c r="E110" i="2" s="1"/>
  <c r="E127" i="2" s="1"/>
  <c r="E150" i="2" s="1"/>
  <c r="E167" i="2" s="1"/>
  <c r="E190" i="2" s="1"/>
  <c r="E207" i="2" s="1"/>
  <c r="E230" i="2" s="1"/>
  <c r="H19" i="6" s="1"/>
  <c r="F47" i="2"/>
  <c r="F70" i="2" s="1"/>
  <c r="F87" i="2" s="1"/>
  <c r="F110" i="2" s="1"/>
  <c r="F127" i="2" s="1"/>
  <c r="F150" i="2" s="1"/>
  <c r="F167" i="2" s="1"/>
  <c r="F190" i="2" s="1"/>
  <c r="F207" i="2" s="1"/>
  <c r="F230" i="2" s="1"/>
  <c r="H20" i="6" s="1"/>
  <c r="G47" i="2"/>
  <c r="G70" i="2" s="1"/>
  <c r="G87" i="2" s="1"/>
  <c r="G110" i="2" s="1"/>
  <c r="G127" i="2" s="1"/>
  <c r="G150" i="2" s="1"/>
  <c r="G167" i="2" s="1"/>
  <c r="G190" i="2" s="1"/>
  <c r="G207" i="2" s="1"/>
  <c r="G230" i="2" s="1"/>
  <c r="H21" i="6" s="1"/>
  <c r="I47" i="2"/>
  <c r="I70" i="2" s="1"/>
  <c r="I87" i="2" s="1"/>
  <c r="I110" i="2" s="1"/>
  <c r="I127" i="2" s="1"/>
  <c r="I150" i="2" s="1"/>
  <c r="I167" i="2" s="1"/>
  <c r="I190" i="2" s="1"/>
  <c r="I207" i="2" s="1"/>
  <c r="I230" i="2" s="1"/>
  <c r="H23" i="6" s="1"/>
  <c r="O47" i="2"/>
  <c r="O70" i="2" s="1"/>
  <c r="O87" i="2" s="1"/>
  <c r="O110" i="2" s="1"/>
  <c r="Q47" i="2"/>
  <c r="Q70" i="2" s="1"/>
  <c r="Q87" i="2" s="1"/>
  <c r="Q110" i="2" s="1"/>
  <c r="Q127" i="2" s="1"/>
  <c r="Q150" i="2" s="1"/>
  <c r="Q167" i="2" s="1"/>
  <c r="Q190" i="2" s="1"/>
  <c r="Q207" i="2" s="1"/>
  <c r="Q230" i="2" s="1"/>
  <c r="K47" i="2"/>
  <c r="K70" i="2" s="1"/>
  <c r="K87" i="2" s="1"/>
  <c r="K110" i="2" s="1"/>
  <c r="K127" i="2" s="1"/>
  <c r="K150" i="2" s="1"/>
  <c r="K167" i="2" s="1"/>
  <c r="K190" i="2" s="1"/>
  <c r="K207" i="2" s="1"/>
  <c r="K230" i="2" s="1"/>
  <c r="H25" i="6" s="1"/>
  <c r="L47" i="2"/>
  <c r="L70" i="2" s="1"/>
  <c r="L87" i="2" s="1"/>
  <c r="L110" i="2" s="1"/>
  <c r="L127" i="2" s="1"/>
  <c r="L150" i="2" s="1"/>
  <c r="L167" i="2" s="1"/>
  <c r="L190" i="2" s="1"/>
  <c r="L207" i="2" s="1"/>
  <c r="L230" i="2" s="1"/>
  <c r="H26" i="6" s="1"/>
  <c r="N47" i="2"/>
  <c r="N70" i="2" s="1"/>
  <c r="N87" i="2" s="1"/>
  <c r="N110" i="2" s="1"/>
  <c r="N127" i="2" s="1"/>
  <c r="N150" i="2" s="1"/>
  <c r="N167" i="2" s="1"/>
  <c r="N190" i="2" s="1"/>
  <c r="N207" i="2" s="1"/>
  <c r="N230" i="2" s="1"/>
  <c r="H28" i="6" s="1"/>
  <c r="P47" i="2"/>
  <c r="P70" i="2" s="1"/>
  <c r="P87" i="2" s="1"/>
  <c r="P110" i="2" s="1"/>
  <c r="P127" i="2" s="1"/>
  <c r="P150" i="2" s="1"/>
  <c r="P167" i="2" s="1"/>
  <c r="P190" i="2" s="1"/>
  <c r="P207" i="2" s="1"/>
  <c r="P230" i="2" s="1"/>
  <c r="H47" i="2"/>
  <c r="H70" i="2" s="1"/>
  <c r="H87" i="2" s="1"/>
  <c r="H110" i="2" s="1"/>
  <c r="H127" i="2" s="1"/>
  <c r="H150" i="2" s="1"/>
  <c r="H167" i="2" s="1"/>
  <c r="H190" i="2" s="1"/>
  <c r="H207" i="2" s="1"/>
  <c r="H230" i="2" s="1"/>
  <c r="H22" i="6" s="1"/>
  <c r="M47" i="2"/>
  <c r="M70" i="2" s="1"/>
  <c r="M87" i="2" s="1"/>
  <c r="M110" i="2" s="1"/>
  <c r="M127" i="2" s="1"/>
  <c r="M150" i="2" s="1"/>
  <c r="M167" i="2" s="1"/>
  <c r="M190" i="2" s="1"/>
  <c r="M207" i="2" s="1"/>
  <c r="M230" i="2" s="1"/>
  <c r="H27" i="6" s="1"/>
  <c r="Q28" i="3"/>
  <c r="Q46" i="3" s="1"/>
  <c r="R32" i="2"/>
  <c r="R47" i="2" s="1"/>
  <c r="G17" i="1"/>
  <c r="H12" i="6" s="1"/>
  <c r="F17" i="1"/>
  <c r="H11" i="6" s="1"/>
  <c r="E17" i="1"/>
  <c r="H10" i="6" s="1"/>
  <c r="I13" i="6" s="1"/>
  <c r="H7" i="1"/>
  <c r="H17" i="1" s="1"/>
  <c r="H38" i="6" l="1"/>
  <c r="H32" i="6"/>
  <c r="O127" i="2"/>
  <c r="O150" i="2" s="1"/>
  <c r="R110" i="2"/>
  <c r="R127" i="2" s="1"/>
  <c r="R70" i="2"/>
  <c r="R87" i="2" s="1"/>
  <c r="O167" i="2" l="1"/>
  <c r="O190" i="2" s="1"/>
  <c r="R150" i="2"/>
  <c r="R167" i="2" s="1"/>
  <c r="O207" i="2" l="1"/>
  <c r="O230" i="2" s="1"/>
  <c r="R190" i="2"/>
  <c r="R207" i="2" s="1"/>
  <c r="R230" i="2" l="1"/>
  <c r="H29" i="6"/>
  <c r="H31" i="6" s="1"/>
  <c r="I33" i="6" s="1"/>
  <c r="I34" i="6" s="1"/>
  <c r="G10" i="7" l="1"/>
  <c r="G9" i="7"/>
</calcChain>
</file>

<file path=xl/sharedStrings.xml><?xml version="1.0" encoding="utf-8"?>
<sst xmlns="http://schemas.openxmlformats.org/spreadsheetml/2006/main" count="555" uniqueCount="211">
  <si>
    <t>ว/ด/ป</t>
  </si>
  <si>
    <t>รายการ</t>
  </si>
  <si>
    <t>รายรับ</t>
  </si>
  <si>
    <t>รวม</t>
  </si>
  <si>
    <t>หมายเหตุ</t>
  </si>
  <si>
    <t>เลขที่เอกสาร</t>
  </si>
  <si>
    <t>เงินที่พรรคการเมืองจัดสรรให้</t>
  </si>
  <si>
    <t>เงินหรือทรัพย์สินส่วนตัวผู้สมัคร</t>
  </si>
  <si>
    <t>การรับบริจาคเพื่อใช้ในการเลือกตั้ง</t>
  </si>
  <si>
    <t>เงินหรือทรัพย์สินที่ผู้อื่นจ่ายแทน</t>
  </si>
  <si>
    <t>รวมทั้งสิ้น</t>
  </si>
  <si>
    <t>หมายเลข</t>
  </si>
  <si>
    <t>จังหวัด</t>
  </si>
  <si>
    <t>ส.ส./ข. 5</t>
  </si>
  <si>
    <t>วันที่.............../...................................../..........................</t>
  </si>
  <si>
    <t>หน้าที่..............จาก.............หน้า</t>
  </si>
  <si>
    <t>รายการค่าใช้จ่าย</t>
  </si>
  <si>
    <t xml:space="preserve">     คชจ.     ในการสมัคร</t>
  </si>
  <si>
    <t>ค่าจ้างแรงงาน</t>
  </si>
  <si>
    <t>ค่าโฆษณาในสื่อต่างๆ</t>
  </si>
  <si>
    <t>ค่าทำป้ายและสิ่งพิมพ์</t>
  </si>
  <si>
    <t>คชจ.ในการ
หาเสียงทาง
อิเล็กทรอนิกส์</t>
  </si>
  <si>
    <t xml:space="preserve">     ค่าจ้าง     ทำของ</t>
  </si>
  <si>
    <t>ค่าเช่าสถานที่
และค่าตกแต่ง
สถานที่</t>
  </si>
  <si>
    <t>ค่าเช่า
ยานพาหนะ
และ คชจ.
ในการเดินทาง</t>
  </si>
  <si>
    <t>ค่า
สาธารณูปโภค</t>
  </si>
  <si>
    <t>ค่าอาหาร
และเครื่องดื่ม
สาหรับ
ผช.หาเสียง</t>
  </si>
  <si>
    <t>ค่าอบรม
ผู้สมัครหรือ
ผช.หาเสียง</t>
  </si>
  <si>
    <t>คชจ.
อื่น ๆ</t>
  </si>
  <si>
    <t>คชจ.
ตามมาตรา ๖๕
พ.ร.ป.ว่าด้วย
การเลือกตั้ง ส.ส.
พ.ศ. 2561</t>
  </si>
  <si>
    <t>เขตเลือกตั้ง</t>
  </si>
  <si>
    <t xml:space="preserve">  พรรค</t>
  </si>
  <si>
    <t>ได้จัดทำบัญชีรายรับ ตามรายละเอียดดังต่อไปนี้</t>
  </si>
  <si>
    <t>..........................................................................................</t>
  </si>
  <si>
    <t>ลงชื่อ</t>
  </si>
  <si>
    <t>ผู้สมัคร</t>
  </si>
  <si>
    <t>ส.ส./ข. 6</t>
  </si>
  <si>
    <t>บัญชีรายจ่าย</t>
  </si>
  <si>
    <t>ส.ส./ข. 7</t>
  </si>
  <si>
    <t>บัญชีจ่ายแทนกัน</t>
  </si>
  <si>
    <t>ส.ส./ข. 8</t>
  </si>
  <si>
    <t>บัญชีค่าใช้จ่ายค้างจ่าย</t>
  </si>
  <si>
    <t>รายการค่าใช้จ่ายค้างจ่าย</t>
  </si>
  <si>
    <t>รายการค่าใช้จ่ายที่จ่ายแทนกัน</t>
  </si>
  <si>
    <t>เขตเลือกตั้งที่</t>
  </si>
  <si>
    <t>พรรค</t>
  </si>
  <si>
    <t>บาท</t>
  </si>
  <si>
    <t>ส.ส./ข. 9</t>
  </si>
  <si>
    <t>รายงานรายรับและรายจ่าย</t>
  </si>
  <si>
    <t>ผู้สมัครรับเลือกตั้งสมาชิกสภาผู้แทนราษฎร แบบแบ่งเขตเลือกตั้ง</t>
  </si>
  <si>
    <t>รายงานรายรับและรายจ่าย ตามรายละเอียดดังต่อไปนี้</t>
  </si>
  <si>
    <t>๑. รายรับ</t>
  </si>
  <si>
    <t>๑.๑ เงินที่พรรคการเมืองจัดสรรให้</t>
  </si>
  <si>
    <t>๑.๒ เงินหรือทรัพย์สินส่วนตัวของผู้สมัคร</t>
  </si>
  <si>
    <t>๑.๓ การรับบริจาคเพื่อใช้ในการเลือกตั้ง</t>
  </si>
  <si>
    <t>๑.๔ เงินหรือทรัพย์สินที่ผู้อื่นจ่ายแทน</t>
  </si>
  <si>
    <t>รวมรายรับทั้งสิ้น</t>
  </si>
  <si>
    <t>๒. รายจ่าย</t>
  </si>
  <si>
    <t>๒.๑ ค่าใช้จ่ายตามประกาศคณะกรรมการการเลือกตั้ง เรื่องประเภทของค่าใช้จ่ายในการเลือกตั้งสมาชิกสภาผู้แทนราษฎร</t>
  </si>
  <si>
    <t>พ.ศ. ๒๕๖๑</t>
  </si>
  <si>
    <t>๒.๑.๑ ค่าใช้จ่ายในการสมัครรับเลือกตั้ง</t>
  </si>
  <si>
    <t>๒.๑.๒ ค่าจ้างแรงงาน</t>
  </si>
  <si>
    <t>๒.๑.๔ ค่าโฆษณาในสื่อต่าง ๆ</t>
  </si>
  <si>
    <t>๒.๑.๖ ค่าใช้จ่ายในการหาเสียงทางอิเล็กทรอนิกส์</t>
  </si>
  <si>
    <t>๒.๑.๘ ค่าเช่าสถานที่ และค่าตกแต่งสถานที่</t>
  </si>
  <si>
    <t>๒.๑.๑๐ ค่าสาธารณูปโภค</t>
  </si>
  <si>
    <t>๒.๑.๑๒ ค่าอบรมผู้สมัครหรือผู้ช่วยหาเสียง</t>
  </si>
  <si>
    <t>๒.๑.๑๓ ค่าใช้จ่ายอื่นๆ</t>
  </si>
  <si>
    <t>รวมรายจ่ายทั้งสิ้น</t>
  </si>
  <si>
    <t>๓. รายรับสูง (ต่า) กว่ารายจ่าย</t>
  </si>
  <si>
    <t>ค่าใช้จ่ายค้างจ่าย</t>
  </si>
  <si>
    <t>ค่าใช้จ่ายในการเลือกตั้ง (ตามมาตรา ๖๕ พ.ร.ป.ว่าด้วยการเลือกตั้ง ส.ส. พ.ศ. ๒๕๖๑)</t>
  </si>
  <si>
    <t>ลงชื่อ...........................................................ผู้สมัคร</t>
  </si>
  <si>
    <t>วันที่.............../...................................../.......................</t>
  </si>
  <si>
    <t>เขตเลือกต้งที่</t>
  </si>
  <si>
    <t>ตั้งแต่วันที่</t>
  </si>
  <si>
    <t>ถึงวันที่</t>
  </si>
  <si>
    <t>ได้จัดทำ</t>
  </si>
  <si>
    <t>๒.๑.๓ ค่าจ้างทำของ</t>
  </si>
  <si>
    <t>๒.๑.๕ ค่าจัดทำป้ายและสิ่งพิมพ์</t>
  </si>
  <si>
    <t>๒.๒ ค่าใช้จ่ายในการเลือกตั้ง (ตามมาตรา ๖๕ พ.ร.ป.ว่าด้วยการเลือกตั้ง ส.ส. พ.ศ.๒๕๖๑)</t>
  </si>
  <si>
    <t>ส.ส./ข. 10</t>
  </si>
  <si>
    <t>แบบสรุปค่าใช้จ่ายในการเลือกตั้งและแบบรายการเอกสารนาส่ง ตามรายละเอียดดังต่อไปนี้</t>
  </si>
  <si>
    <t>สรุปค่าใช้จ่ายในการเลือกตั้ง</t>
  </si>
  <si>
    <t>ค่าใช้จ่ายในการเลือกตั้งทั้งสิ้น</t>
  </si>
  <si>
    <t>ค่าใช้จ่ายที่จ่ายไปแล้ว</t>
  </si>
  <si>
    <t>จำนวน</t>
  </si>
  <si>
    <t>ทั้งนี้ ข้าพเจ้าได้ลงลายมือชื่อรับรองความถูกต้องของบัญชีรายรับและรายจ่ายเรียบร้อยแล้ว ดังนี้</t>
  </si>
  <si>
    <t>ค่าใช้จ่ายตามข้อ 2.1</t>
  </si>
  <si>
    <t>ค่าใช้จ่ายตามข้อ 2.2</t>
  </si>
  <si>
    <t>แผ่น</t>
  </si>
  <si>
    <t>สำหรับเจ้าหน้าที่ผู้รับเอกสาร</t>
  </si>
  <si>
    <t>เอกสารครบถ้วน</t>
  </si>
  <si>
    <t>ลงชื่อ....................................................................ผู้รับเอกสาร</t>
  </si>
  <si>
    <t xml:space="preserve">         (.............................................................)</t>
  </si>
  <si>
    <t>แบบนำส่งเอกสาร</t>
  </si>
  <si>
    <t>เอกสารไม่ครบถ้วน..................................................................................................................................</t>
  </si>
  <si>
    <t>วันที่.............../...................................../.................</t>
  </si>
  <si>
    <t>แบบสรุปค่าใช้จ่ายในการเลือกตั้งและแบบรายการเอกสารนำส่ง</t>
  </si>
  <si>
    <t>พังงา</t>
  </si>
  <si>
    <t>ลงชื่อ.............................................................................ผู้สมัคร</t>
  </si>
  <si>
    <t>-</t>
  </si>
  <si>
    <r>
      <t xml:space="preserve">      </t>
    </r>
    <r>
      <rPr>
        <b/>
        <sz val="16"/>
        <color theme="1"/>
        <rFont val="Wingdings"/>
        <charset val="2"/>
      </rPr>
      <t>þ</t>
    </r>
    <r>
      <rPr>
        <b/>
        <sz val="16"/>
        <color theme="1"/>
        <rFont val="TH SarabunPSK"/>
        <family val="2"/>
      </rPr>
      <t xml:space="preserve">      ผู้สมัครรับเลือกตั้งสมาชิกสภาผู้แทนราษฎร แบบแบ่งเขตเลือกตั้ง ชื่อ</t>
    </r>
  </si>
  <si>
    <t>ค่าถ่ายรูปเพื่อใช้สมัครรับเลือกตั้ง</t>
  </si>
  <si>
    <t>๐๒/๐๐๓๘</t>
  </si>
  <si>
    <t>ค่าใบรับรองแพทย์</t>
  </si>
  <si>
    <t>ค่าวัสดุอุปกรณ์ในการจัดตั้ง</t>
  </si>
  <si>
    <t>ศูนย์ประสานงาน</t>
  </si>
  <si>
    <t>ค่าจัดซื้อหรือ
เช่าวัสดุ
และอุปกรณ์
ในการหาเสียง</t>
  </si>
  <si>
    <t>๐๑/๐๑๒</t>
  </si>
  <si>
    <t>ค่าธรรมเนียมการสมัครรับเลือกตั้ง</t>
  </si>
  <si>
    <t>ค่าป้ายหาเสียงเลือกตั้ง</t>
  </si>
  <si>
    <t>ค่าเช่ารถกระบะติด</t>
  </si>
  <si>
    <t>๐๓/๑๑๑๑</t>
  </si>
  <si>
    <t>๐๓/๐๐๓๔๘</t>
  </si>
  <si>
    <t>๑๔/๐๐๔๘</t>
  </si>
  <si>
    <t>๐๑/๒๒๓๓</t>
  </si>
  <si>
    <t>ค่าป้ายหาเสียงติดรถกระบะที่เช่า</t>
  </si>
  <si>
    <t>ข๓ ๖๖๐๔-๐๑</t>
  </si>
  <si>
    <t>ข๓ ๖๖๐๔-๐๒</t>
  </si>
  <si>
    <t>ค่าจ้างแรงงานผู้ช่วยหาเสียงเลือกตั้ง</t>
  </si>
  <si>
    <t>ค่าจ้างทำคลิปวีดีโอ</t>
  </si>
  <si>
    <t>ค่าจัดทาบัตรแนะนำตัว</t>
  </si>
  <si>
    <t>เครื่องเสียงรวมค่าน้ำมันรถ</t>
  </si>
  <si>
    <t>จ่ายค่าอาหารและเครื่องดื่ม</t>
  </si>
  <si>
    <t>สาหรับผู้ช่วยหาเสียง</t>
  </si>
  <si>
    <t>สำหรับผู้ช่วยหาเสียง</t>
  </si>
  <si>
    <t>๐๕/๕๕๕๕</t>
  </si>
  <si>
    <t>ข๓ ๖๖๐๔-๐๓</t>
  </si>
  <si>
    <t>ค่าจ้างแจกใบปลิวแผ่นพับ</t>
  </si>
  <si>
    <t>ค่าเช่าสถานที่พร้อมค่าน้ำค่าไฟ</t>
  </si>
  <si>
    <t>ค่าเช่าเวทีพร้อมเครื่องเสียง</t>
  </si>
  <si>
    <t>และป้ายฉากบนเวทีพร้อมเก้าอี้</t>
  </si>
  <si>
    <t>ข๓ ๖๖๐๔-๐๔</t>
  </si>
  <si>
    <t>๐๔/๐๐๕๕</t>
  </si>
  <si>
    <t>๐๘/๐๐๐๕</t>
  </si>
  <si>
    <t>ค่าจ้างทำหมวกผู้ช่วยหาเสียง</t>
  </si>
  <si>
    <t>ค่าจ้างทำเสื้อยืดผู้ช่วยหาเสียง</t>
  </si>
  <si>
    <t>ค่าจ้างทำเสื้อแจ็คเก็ตผู้ช่วยหาเสียง</t>
  </si>
  <si>
    <t>ข๓ ๖๖๐๔-๐๕</t>
  </si>
  <si>
    <t>ในการอบรมผู้ช่วยหาเสียง</t>
  </si>
  <si>
    <t>ค่าเอกสารและวัสดุอุปกรณ์</t>
  </si>
  <si>
    <t>ข๔ ๖๖๐๔-๐๑</t>
  </si>
  <si>
    <t>เครื่องเสียงมาเป็นรถแห่หาเสียง</t>
  </si>
  <si>
    <t>นำรถกระบะส่วนตัวพร้อมติด</t>
  </si>
  <si>
    <t>๐๑/๒๒๙๙</t>
  </si>
  <si>
    <t>ข๓ ๖๖๐๔-๐๖</t>
  </si>
  <si>
    <t>๐๓/๐๘๘๘๙</t>
  </si>
  <si>
    <t>ค่าเช่าสนามกีฬาพร้อมค่าน้าค่าไฟ</t>
  </si>
  <si>
    <t>๐๕/๐๐๐๙</t>
  </si>
  <si>
    <t>ค่าเช่าเวทีพร้อมเครื่องเสียงและ</t>
  </si>
  <si>
    <t>๐๗/๕๘๘๕</t>
  </si>
  <si>
    <t>ข๓ ๖๖๐๕-๐๑</t>
  </si>
  <si>
    <t>เคลื่อนที่พร้อมไมโครโฟนที่ใช้</t>
  </si>
  <si>
    <t>ในการหาเสียง แทน</t>
  </si>
  <si>
    <t>๐๓/๑๒๓๔</t>
  </si>
  <si>
    <t>นางชอบใจ ใครก็รัก ได้จัดทาคลิป</t>
  </si>
  <si>
    <t>พร้อมไมโครโฟน ที่ใช้ในการหาเสียงเลือกตั้ง แทน</t>
  </si>
  <si>
    <t>ข๑ ๖๖๐๓-๐๑</t>
  </si>
  <si>
    <t>ข๒ ๖๖๐๔-๐๑</t>
  </si>
  <si>
    <t>ข๑ ๖๖๐๔-๐๑</t>
  </si>
  <si>
    <t>รับเงินจากพรรคพักผ่อนให้สบาย</t>
  </si>
  <si>
    <t>แนะนาตัวและ โชว์ผลงานให้ผู้สมัครเนื่องจาก</t>
  </si>
  <si>
    <t>ชื่นชอบ ผู้สมัครยินยอมและไม่คัดค้าน</t>
  </si>
  <si>
    <t>ข๒ ๖๖๐๔-๐๒</t>
  </si>
  <si>
    <t>ข๑ ๖๖๐๔-๐๒</t>
  </si>
  <si>
    <t>ข๑ ๖๖๐๔-๐๓</t>
  </si>
  <si>
    <t>นายสุชาติ ว่องไว บริจาคเงินเพื่อใช้ในการเลือกตั้ง</t>
  </si>
  <si>
    <t xml:space="preserve">                  บัญชีรายรับ</t>
  </si>
  <si>
    <t>หมายเลข  22</t>
  </si>
  <si>
    <r>
      <t xml:space="preserve"> </t>
    </r>
    <r>
      <rPr>
        <b/>
        <sz val="16"/>
        <color theme="1"/>
        <rFont val="Wingdings"/>
        <charset val="2"/>
      </rPr>
      <t>þ</t>
    </r>
    <r>
      <rPr>
        <b/>
        <sz val="16"/>
        <color theme="1"/>
        <rFont val="TH SarabunPSK"/>
        <family val="2"/>
      </rPr>
      <t xml:space="preserve"> ผู้สมัครรับเลือกตั้งสมาชิกสภาผู้แทนราษฎร แบบแบ่งเขตเลือกตั้ง ชื่อ</t>
    </r>
  </si>
  <si>
    <t>เขตเลือกตั้งที่  10</t>
  </si>
  <si>
    <t>นำเงินส่วนตัวมาใช้ในการหาเสียงเลือกตั้ง</t>
  </si>
  <si>
    <t>นายสมชาย ร่ารวย จ่ายค่าชุดลำโพงเคลื่อนที่</t>
  </si>
  <si>
    <t>นางชอบใจ ใครก็รัก ได้จัดทำคลิปอินโฟกราฟิก</t>
  </si>
  <si>
    <t>นำรถกระบะส่วนตัวพร้อมติดตั้งเครื่องเสียง</t>
  </si>
  <si>
    <t>อินโฟกราฟิกแนะนาตัวและโชว์</t>
  </si>
  <si>
    <t>ผลงานให้</t>
  </si>
  <si>
    <t>ยอดยกมา</t>
  </si>
  <si>
    <t>ชื่อ</t>
  </si>
  <si>
    <t>¨</t>
  </si>
  <si>
    <t xml:space="preserve">     เอกสารหลักฐานประกอบรายการบัญชี</t>
  </si>
  <si>
    <t>๒.๑.๙ ค่าเช่ายานพาหนะ ค่าน้ำมันเชื้อเพลิง และค่าใช้จ่ายในการเดินทาง</t>
  </si>
  <si>
    <t>๒.๑.๑๑ ค่าอาหารและเครื่องดื่มสำหรับผู้ช่วยหาเสียง</t>
  </si>
  <si>
    <t>๒.๑.๗ ค่าจัดซื้อหรือเช่าวัสดุและอุปกรณ์สำหรับใช้ในการหาเสียง</t>
  </si>
  <si>
    <t>นายสมชาย ร่ารวย จ่ายค่าลำโพง</t>
  </si>
  <si>
    <t>จังหวัด  สตูล</t>
  </si>
  <si>
    <t>สตูล</t>
  </si>
  <si>
    <t>นายซื่อสัตย์  รักชาติ</t>
  </si>
  <si>
    <t>สร้างความดี</t>
  </si>
  <si>
    <t xml:space="preserve">      พรรค    สร้างความดี</t>
  </si>
  <si>
    <t xml:space="preserve">                      (นายซื่อสัตย์  รักชาติ)</t>
  </si>
  <si>
    <t>ข4 6406-01</t>
  </si>
  <si>
    <t>ข4 6507-01</t>
  </si>
  <si>
    <t>มอบเงินช่วยเหลือเพื่อซื้ออุปกรณ์ฯ</t>
  </si>
  <si>
    <t>มองเงินช่วยงานศพ</t>
  </si>
  <si>
    <t>03/2009</t>
  </si>
  <si>
    <t>ได้รับใบแจ้งหนี้จากบ.บอสการพิมพ์จำกัด</t>
  </si>
  <si>
    <t>06/0459</t>
  </si>
  <si>
    <t>ได้รับใบแจ้งหนี้จากบ.อินเตอร์ไลน์จำกัด</t>
  </si>
  <si>
    <r>
      <rPr>
        <sz val="16"/>
        <color theme="1"/>
        <rFont val="Wingdings 2"/>
        <family val="1"/>
        <charset val="2"/>
      </rPr>
      <t>R</t>
    </r>
    <r>
      <rPr>
        <sz val="16"/>
        <color theme="1"/>
        <rFont val="TH SarabunPSK"/>
        <family val="2"/>
        <charset val="2"/>
      </rPr>
      <t xml:space="preserve"> เอกสารประกอบบัญชีค่าใช้จ่ายค้างจ่าย</t>
    </r>
  </si>
  <si>
    <r>
      <rPr>
        <sz val="16"/>
        <color theme="1"/>
        <rFont val="Wingdings 2"/>
        <family val="1"/>
        <charset val="2"/>
      </rPr>
      <t>R</t>
    </r>
    <r>
      <rPr>
        <sz val="16"/>
        <color theme="1"/>
        <rFont val="TH SarabunPSK"/>
        <family val="2"/>
      </rPr>
      <t xml:space="preserve"> เอกสารประกอบบัญชีค่าใช้จ่ายค้างจ่าย</t>
    </r>
  </si>
  <si>
    <r>
      <rPr>
        <sz val="16"/>
        <color theme="1"/>
        <rFont val="Wingdings 2"/>
        <family val="1"/>
        <charset val="2"/>
      </rPr>
      <t xml:space="preserve"> R</t>
    </r>
    <r>
      <rPr>
        <sz val="16"/>
        <color theme="1"/>
        <rFont val="TH SarabunPSK"/>
        <family val="2"/>
      </rPr>
      <t xml:space="preserve">  รายงานรายรับและรายจ่าย</t>
    </r>
  </si>
  <si>
    <r>
      <rPr>
        <sz val="16"/>
        <color theme="1"/>
        <rFont val="Wingdings"/>
        <charset val="2"/>
      </rPr>
      <t xml:space="preserve"> </t>
    </r>
    <r>
      <rPr>
        <sz val="16"/>
        <color theme="1"/>
        <rFont val="Wingdings 2"/>
        <family val="1"/>
        <charset val="2"/>
      </rPr>
      <t>R</t>
    </r>
    <r>
      <rPr>
        <sz val="16"/>
        <color theme="1"/>
        <rFont val="TH SarabunPSK"/>
        <family val="2"/>
      </rPr>
      <t xml:space="preserve">  บัญชีรายรับ</t>
    </r>
  </si>
  <si>
    <r>
      <rPr>
        <sz val="16"/>
        <color theme="1"/>
        <rFont val="TH SarabunPSK"/>
        <family val="2"/>
      </rPr>
      <t xml:space="preserve">    </t>
    </r>
    <r>
      <rPr>
        <sz val="16"/>
        <color theme="1"/>
        <rFont val="Wingdings 2"/>
        <family val="1"/>
        <charset val="2"/>
      </rPr>
      <t>R</t>
    </r>
    <r>
      <rPr>
        <sz val="16"/>
        <color theme="1"/>
        <rFont val="TH SarabunPSK"/>
        <family val="2"/>
      </rPr>
      <t xml:space="preserve">  บัญชีรายจ่าย</t>
    </r>
  </si>
  <si>
    <r>
      <rPr>
        <sz val="16"/>
        <color theme="1"/>
        <rFont val="Wingdings"/>
        <charset val="2"/>
      </rPr>
      <t xml:space="preserve"> </t>
    </r>
    <r>
      <rPr>
        <sz val="16"/>
        <color theme="1"/>
        <rFont val="Wingdings 2"/>
        <family val="1"/>
        <charset val="2"/>
      </rPr>
      <t>R</t>
    </r>
    <r>
      <rPr>
        <sz val="16"/>
        <color theme="1"/>
        <rFont val="TH SarabunPSK"/>
        <family val="2"/>
      </rPr>
      <t xml:space="preserve">  บัญชีจ่ายแทนกัน</t>
    </r>
  </si>
  <si>
    <r>
      <rPr>
        <sz val="16"/>
        <color theme="1"/>
        <rFont val="Wingdings"/>
        <charset val="2"/>
      </rPr>
      <t xml:space="preserve"> </t>
    </r>
    <r>
      <rPr>
        <sz val="16"/>
        <color theme="1"/>
        <rFont val="Wingdings 2"/>
        <family val="1"/>
        <charset val="2"/>
      </rPr>
      <t>R</t>
    </r>
    <r>
      <rPr>
        <sz val="16"/>
        <color theme="1"/>
        <rFont val="TH SarabunPSK"/>
        <family val="2"/>
      </rPr>
      <t xml:space="preserve">  บัญชีค่าใช้จ่ายค้างจ่าย</t>
    </r>
  </si>
  <si>
    <r>
      <rPr>
        <sz val="16"/>
        <color theme="1"/>
        <rFont val="Wingdings 2"/>
        <family val="1"/>
        <charset val="2"/>
      </rPr>
      <t>R</t>
    </r>
    <r>
      <rPr>
        <sz val="16"/>
        <color theme="1"/>
        <rFont val="TH SarabunPSK"/>
        <family val="2"/>
      </rPr>
      <t xml:space="preserve"> เอกสารประกอบบัญชีรายรับ</t>
    </r>
  </si>
  <si>
    <r>
      <rPr>
        <sz val="16"/>
        <color theme="1"/>
        <rFont val="Wingdings 2"/>
        <family val="1"/>
        <charset val="2"/>
      </rPr>
      <t>R</t>
    </r>
    <r>
      <rPr>
        <sz val="16"/>
        <color theme="1"/>
        <rFont val="TH SarabunPSK"/>
        <family val="2"/>
      </rPr>
      <t xml:space="preserve"> เอกสารประกอบบัญชีรายจ่าย (ตาม ส.ส./ข. 9)</t>
    </r>
  </si>
  <si>
    <r>
      <rPr>
        <sz val="16"/>
        <color theme="1"/>
        <rFont val="Wingdings 2"/>
        <family val="1"/>
        <charset val="2"/>
      </rPr>
      <t>R</t>
    </r>
    <r>
      <rPr>
        <sz val="16"/>
        <color theme="1"/>
        <rFont val="TH SarabunPSK"/>
        <family val="2"/>
      </rPr>
      <t xml:space="preserve"> เอกสารประกอบบัญชีจ่ายแทนกัน</t>
    </r>
  </si>
  <si>
    <t>ลงชื่อ.......................................................................ผู้สมัคร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</si>
</sst>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7041E]d\ mmm\ yy;@"/>
    <numFmt numFmtId="188" formatCode="[$-107041E]d\ mmmm\ yyyy;@"/>
  </numFmts>
  <fonts count="22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theme="1"/>
      <name val="TH SarabunIT๙"/>
      <family val="2"/>
    </font>
    <font>
      <b/>
      <sz val="20"/>
      <color theme="1"/>
      <name val="TH SarabunIT๙"/>
      <family val="2"/>
    </font>
    <font>
      <b/>
      <sz val="18"/>
      <color theme="1"/>
      <name val="TH SarabunPSK"/>
      <family val="2"/>
    </font>
    <font>
      <b/>
      <sz val="22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sz val="9"/>
      <color theme="1"/>
      <name val="TH SarabunPSK"/>
      <family val="2"/>
    </font>
    <font>
      <b/>
      <sz val="9"/>
      <color theme="1"/>
      <name val="TH SarabunPSK"/>
      <family val="2"/>
    </font>
    <font>
      <sz val="16"/>
      <color theme="1"/>
      <name val="Wingdings"/>
      <charset val="2"/>
    </font>
    <font>
      <sz val="16"/>
      <color theme="1"/>
      <name val="TH SarabunPSK"/>
      <family val="2"/>
      <charset val="2"/>
    </font>
    <font>
      <b/>
      <sz val="15"/>
      <name val="TH SarabunPSK"/>
      <family val="2"/>
    </font>
    <font>
      <b/>
      <sz val="16"/>
      <color theme="1"/>
      <name val="Wingdings"/>
      <charset val="2"/>
    </font>
    <font>
      <sz val="15"/>
      <color rgb="FF040C28"/>
      <name val="TH SarabunPSK"/>
      <family val="2"/>
    </font>
    <font>
      <b/>
      <sz val="20"/>
      <color theme="1"/>
      <name val="TH SarabunPSK"/>
      <family val="2"/>
    </font>
    <font>
      <sz val="16"/>
      <color theme="1"/>
      <name val="TH SarabunIT๙"/>
      <family val="2"/>
    </font>
    <font>
      <sz val="16"/>
      <color theme="1"/>
      <name val="Wingdings 2"/>
      <family val="1"/>
      <charset val="2"/>
    </font>
    <font>
      <sz val="16"/>
      <color theme="1"/>
      <name val="TH SarabunPSK"/>
      <family val="1"/>
      <charset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87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43" fontId="1" fillId="0" borderId="1" xfId="0" applyNumberFormat="1" applyFont="1" applyBorder="1"/>
    <xf numFmtId="0" fontId="2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4" fontId="7" fillId="0" borderId="0" xfId="0" applyNumberFormat="1" applyFont="1"/>
    <xf numFmtId="0" fontId="9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0" fillId="0" borderId="0" xfId="0" applyFont="1"/>
    <xf numFmtId="0" fontId="2" fillId="0" borderId="0" xfId="0" applyFont="1" applyAlignment="1">
      <alignment horizontal="right"/>
    </xf>
    <xf numFmtId="0" fontId="11" fillId="0" borderId="0" xfId="0" applyFont="1"/>
    <xf numFmtId="0" fontId="12" fillId="0" borderId="0" xfId="0" applyFont="1" applyAlignment="1">
      <alignment horizontal="center"/>
    </xf>
    <xf numFmtId="0" fontId="1" fillId="0" borderId="7" xfId="0" applyFont="1" applyBorder="1"/>
    <xf numFmtId="0" fontId="1" fillId="0" borderId="7" xfId="0" applyFont="1" applyBorder="1" applyAlignment="1">
      <alignment horizontal="right" vertical="center"/>
    </xf>
    <xf numFmtId="0" fontId="1" fillId="0" borderId="8" xfId="0" applyFont="1" applyBorder="1"/>
    <xf numFmtId="0" fontId="1" fillId="0" borderId="9" xfId="0" applyFont="1" applyBorder="1"/>
    <xf numFmtId="0" fontId="1" fillId="0" borderId="5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1" xfId="0" applyFont="1" applyBorder="1" applyAlignment="1">
      <alignment horizontal="right" vertical="center"/>
    </xf>
    <xf numFmtId="0" fontId="1" fillId="0" borderId="12" xfId="0" applyFont="1" applyBorder="1"/>
    <xf numFmtId="0" fontId="2" fillId="0" borderId="11" xfId="0" applyFont="1" applyBorder="1" applyAlignment="1">
      <alignment horizontal="center"/>
    </xf>
    <xf numFmtId="0" fontId="14" fillId="0" borderId="9" xfId="0" applyFont="1" applyBorder="1"/>
    <xf numFmtId="0" fontId="3" fillId="0" borderId="1" xfId="0" applyFont="1" applyBorder="1" applyAlignment="1">
      <alignment horizontal="center"/>
    </xf>
    <xf numFmtId="0" fontId="1" fillId="0" borderId="13" xfId="0" applyFont="1" applyBorder="1"/>
    <xf numFmtId="4" fontId="8" fillId="0" borderId="0" xfId="0" applyNumberFormat="1" applyFont="1" applyAlignment="1">
      <alignment horizontal="right"/>
    </xf>
    <xf numFmtId="4" fontId="8" fillId="0" borderId="0" xfId="0" applyNumberFormat="1" applyFont="1"/>
    <xf numFmtId="0" fontId="8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" fontId="2" fillId="0" borderId="0" xfId="0" applyNumberFormat="1" applyFont="1"/>
    <xf numFmtId="49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/>
    </xf>
    <xf numFmtId="187" fontId="2" fillId="0" borderId="0" xfId="0" applyNumberFormat="1" applyFont="1" applyAlignment="1">
      <alignment horizontal="center"/>
    </xf>
    <xf numFmtId="187" fontId="1" fillId="0" borderId="1" xfId="0" applyNumberFormat="1" applyFont="1" applyBorder="1" applyAlignment="1">
      <alignment horizontal="center"/>
    </xf>
    <xf numFmtId="187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left" vertical="center"/>
    </xf>
    <xf numFmtId="74" fontId="1" fillId="0" borderId="1" xfId="0" applyNumberFormat="1" applyFont="1" applyBorder="1"/>
    <xf numFmtId="49" fontId="2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2" fontId="1" fillId="0" borderId="1" xfId="0" applyNumberFormat="1" applyFont="1" applyBorder="1" applyAlignment="1">
      <alignment horizontal="left" vertical="center"/>
    </xf>
    <xf numFmtId="4" fontId="1" fillId="0" borderId="1" xfId="0" applyNumberFormat="1" applyFont="1" applyBorder="1"/>
    <xf numFmtId="4" fontId="1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right"/>
    </xf>
    <xf numFmtId="4" fontId="17" fillId="0" borderId="0" xfId="0" applyNumberFormat="1" applyFont="1"/>
    <xf numFmtId="0" fontId="1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187" fontId="2" fillId="0" borderId="1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 wrapText="1"/>
    </xf>
    <xf numFmtId="49" fontId="19" fillId="0" borderId="1" xfId="0" applyNumberFormat="1" applyFont="1" applyBorder="1" applyAlignment="1">
      <alignment horizontal="center"/>
    </xf>
    <xf numFmtId="4" fontId="9" fillId="0" borderId="0" xfId="0" applyNumberFormat="1" applyFont="1"/>
    <xf numFmtId="0" fontId="21" fillId="0" borderId="0" xfId="0" applyFont="1"/>
    <xf numFmtId="0" fontId="21" fillId="0" borderId="11" xfId="0" applyFont="1" applyBorder="1"/>
    <xf numFmtId="0" fontId="21" fillId="0" borderId="6" xfId="0" applyFont="1" applyBorder="1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187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187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188" fontId="8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188" fontId="2" fillId="0" borderId="0" xfId="0" applyNumberFormat="1" applyFont="1" applyAlignment="1">
      <alignment horizontal="center"/>
    </xf>
    <xf numFmtId="188" fontId="2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view="pageBreakPreview" topLeftCell="A3" zoomScaleNormal="100" zoomScaleSheetLayoutView="100" workbookViewId="0">
      <selection activeCell="D20" sqref="D20:F20"/>
    </sheetView>
  </sheetViews>
  <sheetFormatPr defaultRowHeight="21"/>
  <cols>
    <col min="1" max="1" width="10.5" style="3" customWidth="1"/>
    <col min="2" max="2" width="11.875" style="4" customWidth="1"/>
    <col min="3" max="3" width="35.25" style="5" customWidth="1"/>
    <col min="4" max="7" width="15.375" style="1" customWidth="1"/>
    <col min="8" max="8" width="12.375" style="1" customWidth="1"/>
    <col min="9" max="16384" width="9" style="1"/>
  </cols>
  <sheetData>
    <row r="1" spans="1:9">
      <c r="A1" s="87" t="s">
        <v>168</v>
      </c>
      <c r="B1" s="87"/>
      <c r="C1" s="87"/>
      <c r="D1" s="87"/>
      <c r="E1" s="87"/>
      <c r="F1" s="87"/>
      <c r="G1" s="87"/>
      <c r="H1" s="90" t="s">
        <v>13</v>
      </c>
      <c r="I1" s="91"/>
    </row>
    <row r="2" spans="1:9">
      <c r="A2" s="86" t="s">
        <v>170</v>
      </c>
      <c r="B2" s="86"/>
      <c r="C2" s="86"/>
      <c r="D2" s="87" t="s">
        <v>188</v>
      </c>
      <c r="E2" s="87"/>
      <c r="F2" s="7" t="s">
        <v>169</v>
      </c>
      <c r="G2" s="7" t="s">
        <v>171</v>
      </c>
      <c r="H2" s="87" t="s">
        <v>186</v>
      </c>
      <c r="I2" s="87"/>
    </row>
    <row r="3" spans="1:9">
      <c r="A3" s="86" t="s">
        <v>190</v>
      </c>
      <c r="B3" s="86"/>
      <c r="C3" s="86"/>
      <c r="D3" s="88" t="s">
        <v>32</v>
      </c>
      <c r="E3" s="83"/>
      <c r="F3" s="83"/>
    </row>
    <row r="5" spans="1:9">
      <c r="A5" s="84" t="s">
        <v>0</v>
      </c>
      <c r="B5" s="84" t="s">
        <v>5</v>
      </c>
      <c r="C5" s="84" t="s">
        <v>1</v>
      </c>
      <c r="D5" s="89" t="s">
        <v>2</v>
      </c>
      <c r="E5" s="89"/>
      <c r="F5" s="89"/>
      <c r="G5" s="89"/>
      <c r="H5" s="84" t="s">
        <v>3</v>
      </c>
      <c r="I5" s="84" t="s">
        <v>4</v>
      </c>
    </row>
    <row r="6" spans="1:9" ht="42">
      <c r="A6" s="84"/>
      <c r="B6" s="84"/>
      <c r="C6" s="84"/>
      <c r="D6" s="9" t="s">
        <v>6</v>
      </c>
      <c r="E6" s="9" t="s">
        <v>7</v>
      </c>
      <c r="F6" s="9" t="s">
        <v>8</v>
      </c>
      <c r="G6" s="9" t="s">
        <v>9</v>
      </c>
      <c r="H6" s="84"/>
      <c r="I6" s="84"/>
    </row>
    <row r="7" spans="1:9">
      <c r="A7" s="10">
        <v>45006</v>
      </c>
      <c r="B7" s="51" t="s">
        <v>158</v>
      </c>
      <c r="C7" s="11" t="s">
        <v>172</v>
      </c>
      <c r="D7" s="13"/>
      <c r="E7" s="13">
        <v>1500000</v>
      </c>
      <c r="F7" s="13"/>
      <c r="G7" s="13"/>
      <c r="H7" s="13">
        <f>SUM(D7:G7)</f>
        <v>1500000</v>
      </c>
      <c r="I7" s="12"/>
    </row>
    <row r="8" spans="1:9">
      <c r="A8" s="56">
        <v>45022</v>
      </c>
      <c r="B8" s="51" t="s">
        <v>159</v>
      </c>
      <c r="C8" s="11" t="s">
        <v>173</v>
      </c>
      <c r="D8" s="13"/>
      <c r="E8" s="13"/>
      <c r="F8" s="13"/>
      <c r="G8" s="13">
        <v>20000</v>
      </c>
      <c r="H8" s="13">
        <f t="shared" ref="H8:H16" si="0">SUM(D8:G8)</f>
        <v>20000</v>
      </c>
      <c r="I8" s="12"/>
    </row>
    <row r="9" spans="1:9">
      <c r="A9" s="10"/>
      <c r="B9" s="51" t="s">
        <v>101</v>
      </c>
      <c r="C9" s="11" t="s">
        <v>157</v>
      </c>
      <c r="D9" s="13"/>
      <c r="E9" s="13"/>
      <c r="F9" s="13"/>
      <c r="G9" s="13"/>
      <c r="H9" s="13">
        <f t="shared" si="0"/>
        <v>0</v>
      </c>
      <c r="I9" s="12"/>
    </row>
    <row r="10" spans="1:9">
      <c r="A10" s="56">
        <v>45023</v>
      </c>
      <c r="B10" s="51" t="s">
        <v>160</v>
      </c>
      <c r="C10" s="11" t="s">
        <v>161</v>
      </c>
      <c r="D10" s="13">
        <v>200000</v>
      </c>
      <c r="E10" s="13"/>
      <c r="F10" s="13"/>
      <c r="G10" s="13"/>
      <c r="H10" s="13">
        <f t="shared" si="0"/>
        <v>200000</v>
      </c>
      <c r="I10" s="12"/>
    </row>
    <row r="11" spans="1:9">
      <c r="A11" s="56">
        <v>45025</v>
      </c>
      <c r="B11" s="51" t="s">
        <v>164</v>
      </c>
      <c r="C11" s="11" t="s">
        <v>174</v>
      </c>
      <c r="D11" s="13"/>
      <c r="E11" s="13"/>
      <c r="F11" s="13"/>
      <c r="G11" s="13">
        <v>15000</v>
      </c>
      <c r="H11" s="13">
        <f t="shared" si="0"/>
        <v>15000</v>
      </c>
      <c r="I11" s="12"/>
    </row>
    <row r="12" spans="1:9">
      <c r="A12" s="10"/>
      <c r="C12" s="11" t="s">
        <v>162</v>
      </c>
      <c r="D12" s="13"/>
      <c r="E12" s="13"/>
      <c r="F12" s="13"/>
      <c r="G12" s="13"/>
      <c r="H12" s="13">
        <f t="shared" si="0"/>
        <v>0</v>
      </c>
      <c r="I12" s="12"/>
    </row>
    <row r="13" spans="1:9">
      <c r="A13" s="10"/>
      <c r="B13" s="51" t="s">
        <v>101</v>
      </c>
      <c r="C13" s="11" t="s">
        <v>163</v>
      </c>
      <c r="D13" s="13"/>
      <c r="E13" s="13"/>
      <c r="F13" s="13"/>
      <c r="G13" s="13"/>
      <c r="H13" s="13">
        <f t="shared" si="0"/>
        <v>0</v>
      </c>
      <c r="I13" s="12"/>
    </row>
    <row r="14" spans="1:9">
      <c r="A14" s="56">
        <v>45036</v>
      </c>
      <c r="B14" s="51" t="s">
        <v>165</v>
      </c>
      <c r="C14" s="11" t="s">
        <v>167</v>
      </c>
      <c r="D14" s="13"/>
      <c r="E14" s="13"/>
      <c r="F14" s="13">
        <v>50000</v>
      </c>
      <c r="G14" s="13"/>
      <c r="H14" s="13">
        <f t="shared" si="0"/>
        <v>50000</v>
      </c>
      <c r="I14" s="12"/>
    </row>
    <row r="15" spans="1:9">
      <c r="A15" s="56">
        <v>45045</v>
      </c>
      <c r="B15" s="51" t="s">
        <v>166</v>
      </c>
      <c r="C15" s="11" t="s">
        <v>175</v>
      </c>
      <c r="D15" s="13"/>
      <c r="E15" s="13">
        <v>45000</v>
      </c>
      <c r="F15" s="13"/>
      <c r="G15" s="13"/>
      <c r="H15" s="13">
        <f t="shared" si="0"/>
        <v>45000</v>
      </c>
      <c r="I15" s="12"/>
    </row>
    <row r="16" spans="1:9">
      <c r="A16" s="10"/>
      <c r="B16" s="51" t="s">
        <v>101</v>
      </c>
      <c r="C16" s="11"/>
      <c r="D16" s="13"/>
      <c r="E16" s="13"/>
      <c r="F16" s="13"/>
      <c r="G16" s="13"/>
      <c r="H16" s="13">
        <f t="shared" si="0"/>
        <v>0</v>
      </c>
      <c r="I16" s="12"/>
    </row>
    <row r="17" spans="1:9">
      <c r="A17" s="85" t="s">
        <v>10</v>
      </c>
      <c r="B17" s="85"/>
      <c r="C17" s="85"/>
      <c r="D17" s="13">
        <f>SUM(D7:D16)</f>
        <v>200000</v>
      </c>
      <c r="E17" s="13">
        <f t="shared" ref="E17:H17" si="1">SUM(E7:E16)</f>
        <v>1545000</v>
      </c>
      <c r="F17" s="13">
        <f t="shared" si="1"/>
        <v>50000</v>
      </c>
      <c r="G17" s="13">
        <f t="shared" si="1"/>
        <v>35000</v>
      </c>
      <c r="H17" s="13">
        <f t="shared" si="1"/>
        <v>1830000</v>
      </c>
      <c r="I17" s="12"/>
    </row>
    <row r="18" spans="1:9">
      <c r="A18" s="2"/>
    </row>
    <row r="19" spans="1:9">
      <c r="A19" s="2"/>
      <c r="D19" s="92" t="s">
        <v>100</v>
      </c>
      <c r="E19" s="92"/>
      <c r="F19" s="92"/>
    </row>
    <row r="20" spans="1:9">
      <c r="A20" s="2"/>
      <c r="D20" s="88" t="s">
        <v>191</v>
      </c>
      <c r="E20" s="88"/>
      <c r="F20" s="88"/>
    </row>
    <row r="21" spans="1:9">
      <c r="A21" s="2"/>
      <c r="D21" s="92" t="s">
        <v>14</v>
      </c>
      <c r="E21" s="92"/>
      <c r="F21" s="92"/>
    </row>
    <row r="22" spans="1:9">
      <c r="A22" s="2"/>
      <c r="H22" s="83" t="s">
        <v>15</v>
      </c>
      <c r="I22" s="83"/>
    </row>
  </sheetData>
  <mergeCells count="18">
    <mergeCell ref="A1:G1"/>
    <mergeCell ref="H1:I1"/>
    <mergeCell ref="D19:F19"/>
    <mergeCell ref="D20:F20"/>
    <mergeCell ref="D21:F21"/>
    <mergeCell ref="H22:I22"/>
    <mergeCell ref="I5:I6"/>
    <mergeCell ref="A17:C17"/>
    <mergeCell ref="A2:C2"/>
    <mergeCell ref="D2:E2"/>
    <mergeCell ref="H2:I2"/>
    <mergeCell ref="A3:C3"/>
    <mergeCell ref="D3:F3"/>
    <mergeCell ref="D5:G5"/>
    <mergeCell ref="A5:A6"/>
    <mergeCell ref="B5:B6"/>
    <mergeCell ref="C5:C6"/>
    <mergeCell ref="H5:H6"/>
  </mergeCells>
  <pageMargins left="0.31496062992125984" right="0.11811023622047245" top="0.74803149606299213" bottom="0.15748031496062992" header="0" footer="0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920C1-19CB-4BCC-86F2-B890F2DFF417}">
  <dimension ref="A1:R235"/>
  <sheetViews>
    <sheetView view="pageBreakPreview" topLeftCell="A142" zoomScale="80" zoomScaleNormal="80" zoomScaleSheetLayoutView="80" workbookViewId="0">
      <selection activeCell="C207" sqref="C207"/>
    </sheetView>
  </sheetViews>
  <sheetFormatPr defaultRowHeight="21"/>
  <cols>
    <col min="1" max="1" width="9.625" style="57" customWidth="1"/>
    <col min="2" max="2" width="14" style="62" customWidth="1"/>
    <col min="3" max="3" width="26.5" style="1" customWidth="1"/>
    <col min="4" max="12" width="11.25" style="3" customWidth="1"/>
    <col min="13" max="13" width="12.25" style="3" customWidth="1"/>
    <col min="14" max="16" width="11.25" style="3" customWidth="1"/>
    <col min="17" max="17" width="13.875" style="1" customWidth="1"/>
    <col min="18" max="18" width="14.625" style="1" customWidth="1"/>
    <col min="19" max="16384" width="9" style="1"/>
  </cols>
  <sheetData>
    <row r="1" spans="1:18" ht="28.5">
      <c r="A1" s="97" t="s">
        <v>37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8"/>
      <c r="R1" s="15" t="s">
        <v>36</v>
      </c>
    </row>
    <row r="2" spans="1:18">
      <c r="A2" s="88" t="s">
        <v>102</v>
      </c>
      <c r="B2" s="88"/>
      <c r="C2" s="88"/>
      <c r="D2" s="88"/>
      <c r="E2" s="93" t="s">
        <v>188</v>
      </c>
      <c r="F2" s="93"/>
      <c r="G2" s="93"/>
      <c r="H2" s="93"/>
      <c r="I2" s="93"/>
      <c r="J2" s="16"/>
      <c r="K2" s="7" t="s">
        <v>11</v>
      </c>
      <c r="L2" s="18">
        <v>22</v>
      </c>
      <c r="M2" s="7" t="s">
        <v>30</v>
      </c>
      <c r="N2" s="18">
        <v>10</v>
      </c>
      <c r="O2" s="6" t="s">
        <v>12</v>
      </c>
      <c r="P2" s="6" t="s">
        <v>187</v>
      </c>
    </row>
    <row r="3" spans="1:18">
      <c r="A3" s="55"/>
      <c r="B3" s="60" t="s">
        <v>31</v>
      </c>
      <c r="C3" s="93" t="s">
        <v>189</v>
      </c>
      <c r="D3" s="93"/>
      <c r="E3" s="86" t="s">
        <v>32</v>
      </c>
      <c r="F3" s="86"/>
      <c r="G3" s="86"/>
      <c r="H3" s="86"/>
      <c r="I3" s="86"/>
      <c r="J3" s="7"/>
      <c r="K3" s="6"/>
      <c r="L3" s="6"/>
      <c r="M3" s="6"/>
      <c r="N3" s="6"/>
      <c r="O3" s="6"/>
      <c r="P3" s="6"/>
    </row>
    <row r="5" spans="1:18">
      <c r="A5" s="99" t="s">
        <v>0</v>
      </c>
      <c r="B5" s="101" t="s">
        <v>5</v>
      </c>
      <c r="C5" s="84" t="s">
        <v>1</v>
      </c>
      <c r="D5" s="94" t="s">
        <v>16</v>
      </c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6"/>
    </row>
    <row r="6" spans="1:18" ht="105">
      <c r="A6" s="99"/>
      <c r="B6" s="101"/>
      <c r="C6" s="84"/>
      <c r="D6" s="9" t="s">
        <v>17</v>
      </c>
      <c r="E6" s="9" t="s">
        <v>18</v>
      </c>
      <c r="F6" s="9" t="s">
        <v>22</v>
      </c>
      <c r="G6" s="9" t="s">
        <v>19</v>
      </c>
      <c r="H6" s="9" t="s">
        <v>20</v>
      </c>
      <c r="I6" s="9" t="s">
        <v>21</v>
      </c>
      <c r="J6" s="9" t="s">
        <v>108</v>
      </c>
      <c r="K6" s="9" t="s">
        <v>23</v>
      </c>
      <c r="L6" s="9" t="s">
        <v>24</v>
      </c>
      <c r="M6" s="9" t="s">
        <v>25</v>
      </c>
      <c r="N6" s="9" t="s">
        <v>26</v>
      </c>
      <c r="O6" s="9" t="s">
        <v>27</v>
      </c>
      <c r="P6" s="9" t="s">
        <v>28</v>
      </c>
      <c r="Q6" s="9" t="s">
        <v>29</v>
      </c>
      <c r="R6" s="9" t="s">
        <v>3</v>
      </c>
    </row>
    <row r="7" spans="1:18">
      <c r="A7" s="73">
        <v>44353</v>
      </c>
      <c r="B7" s="75" t="s">
        <v>192</v>
      </c>
      <c r="C7" s="8" t="s">
        <v>194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>
        <v>50000</v>
      </c>
      <c r="R7" s="77">
        <f>SUM(D7:Q7)</f>
        <v>50000</v>
      </c>
    </row>
    <row r="8" spans="1:18">
      <c r="A8" s="73">
        <v>44755</v>
      </c>
      <c r="B8" s="75" t="s">
        <v>193</v>
      </c>
      <c r="C8" s="76" t="s">
        <v>195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>
        <v>500</v>
      </c>
      <c r="R8" s="77">
        <f>SUM(D8:Q8)</f>
        <v>500</v>
      </c>
    </row>
    <row r="9" spans="1:18">
      <c r="A9" s="56">
        <v>45010</v>
      </c>
      <c r="B9" s="63" t="s">
        <v>104</v>
      </c>
      <c r="C9" s="12" t="s">
        <v>103</v>
      </c>
      <c r="D9" s="53">
        <v>500</v>
      </c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4">
        <f t="shared" ref="R9:R32" si="0">SUM(D9:Q9)</f>
        <v>500</v>
      </c>
    </row>
    <row r="10" spans="1:18">
      <c r="A10" s="56"/>
      <c r="B10" s="74">
        <v>1034180</v>
      </c>
      <c r="C10" s="12" t="s">
        <v>105</v>
      </c>
      <c r="D10" s="53">
        <v>200</v>
      </c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4">
        <f t="shared" si="0"/>
        <v>200</v>
      </c>
    </row>
    <row r="11" spans="1:18">
      <c r="A11" s="56">
        <v>45013</v>
      </c>
      <c r="B11" s="61"/>
      <c r="C11" s="12" t="s">
        <v>106</v>
      </c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4">
        <f t="shared" si="0"/>
        <v>0</v>
      </c>
    </row>
    <row r="12" spans="1:18">
      <c r="A12" s="56"/>
      <c r="B12" s="61"/>
      <c r="C12" s="12" t="s">
        <v>107</v>
      </c>
      <c r="D12" s="53"/>
      <c r="E12" s="53"/>
      <c r="F12" s="53"/>
      <c r="G12" s="53"/>
      <c r="H12" s="53"/>
      <c r="I12" s="53"/>
      <c r="J12" s="53">
        <v>20000</v>
      </c>
      <c r="K12" s="53"/>
      <c r="L12" s="53"/>
      <c r="M12" s="53"/>
      <c r="N12" s="53"/>
      <c r="O12" s="53"/>
      <c r="P12" s="53"/>
      <c r="Q12" s="53"/>
      <c r="R12" s="54">
        <f t="shared" si="0"/>
        <v>20000</v>
      </c>
    </row>
    <row r="13" spans="1:18">
      <c r="A13" s="56">
        <v>45019</v>
      </c>
      <c r="B13" s="61" t="s">
        <v>109</v>
      </c>
      <c r="C13" s="58" t="s">
        <v>110</v>
      </c>
      <c r="D13" s="53">
        <v>10000</v>
      </c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4">
        <f t="shared" si="0"/>
        <v>10000</v>
      </c>
    </row>
    <row r="14" spans="1:18">
      <c r="A14" s="56">
        <v>45020</v>
      </c>
      <c r="B14" s="61" t="s">
        <v>114</v>
      </c>
      <c r="C14" s="58" t="s">
        <v>122</v>
      </c>
      <c r="D14" s="53"/>
      <c r="E14" s="53"/>
      <c r="F14" s="53"/>
      <c r="G14" s="53"/>
      <c r="H14" s="53">
        <v>30000</v>
      </c>
      <c r="I14" s="53"/>
      <c r="J14" s="53"/>
      <c r="K14" s="53"/>
      <c r="L14" s="53"/>
      <c r="M14" s="53"/>
      <c r="N14" s="53"/>
      <c r="O14" s="53"/>
      <c r="P14" s="53"/>
      <c r="Q14" s="53"/>
      <c r="R14" s="54">
        <f t="shared" si="0"/>
        <v>30000</v>
      </c>
    </row>
    <row r="15" spans="1:18">
      <c r="A15" s="56"/>
      <c r="B15" s="61" t="s">
        <v>115</v>
      </c>
      <c r="C15" s="12" t="s">
        <v>111</v>
      </c>
      <c r="D15" s="53"/>
      <c r="E15" s="53"/>
      <c r="F15" s="53"/>
      <c r="G15" s="53"/>
      <c r="H15" s="53">
        <v>96000</v>
      </c>
      <c r="I15" s="53"/>
      <c r="J15" s="53"/>
      <c r="K15" s="53"/>
      <c r="L15" s="53"/>
      <c r="M15" s="53"/>
      <c r="N15" s="53"/>
      <c r="O15" s="53"/>
      <c r="P15" s="53"/>
      <c r="Q15" s="53"/>
      <c r="R15" s="54">
        <f t="shared" si="0"/>
        <v>96000</v>
      </c>
    </row>
    <row r="16" spans="1:18">
      <c r="A16" s="56">
        <v>45021</v>
      </c>
      <c r="B16" s="61" t="s">
        <v>113</v>
      </c>
      <c r="C16" s="12" t="s">
        <v>112</v>
      </c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4">
        <f t="shared" si="0"/>
        <v>0</v>
      </c>
    </row>
    <row r="17" spans="1:18">
      <c r="A17" s="56"/>
      <c r="B17" s="61"/>
      <c r="C17" s="12" t="s">
        <v>123</v>
      </c>
      <c r="D17" s="53"/>
      <c r="E17" s="53"/>
      <c r="F17" s="53"/>
      <c r="G17" s="53"/>
      <c r="H17" s="53"/>
      <c r="I17" s="53"/>
      <c r="J17" s="53"/>
      <c r="K17" s="53"/>
      <c r="L17" s="53">
        <v>262500</v>
      </c>
      <c r="M17" s="53"/>
      <c r="N17" s="53"/>
      <c r="O17" s="53"/>
      <c r="P17" s="53"/>
      <c r="Q17" s="53"/>
      <c r="R17" s="54">
        <f t="shared" si="0"/>
        <v>262500</v>
      </c>
    </row>
    <row r="18" spans="1:18">
      <c r="A18" s="56"/>
      <c r="B18" s="61" t="s">
        <v>116</v>
      </c>
      <c r="C18" s="59" t="s">
        <v>117</v>
      </c>
      <c r="D18" s="53"/>
      <c r="E18" s="53"/>
      <c r="F18" s="53"/>
      <c r="G18" s="53"/>
      <c r="H18" s="53">
        <v>5000</v>
      </c>
      <c r="I18" s="53"/>
      <c r="J18" s="53"/>
      <c r="K18" s="53"/>
      <c r="L18" s="53"/>
      <c r="M18" s="53"/>
      <c r="N18" s="53"/>
      <c r="O18" s="53"/>
      <c r="P18" s="53"/>
      <c r="Q18" s="53"/>
      <c r="R18" s="54">
        <f t="shared" si="0"/>
        <v>5000</v>
      </c>
    </row>
    <row r="19" spans="1:18">
      <c r="A19" s="56">
        <v>45024</v>
      </c>
      <c r="B19" s="61" t="s">
        <v>118</v>
      </c>
      <c r="C19" s="12" t="s">
        <v>121</v>
      </c>
      <c r="D19" s="53"/>
      <c r="E19" s="53"/>
      <c r="F19" s="53"/>
      <c r="G19" s="53"/>
      <c r="H19" s="53"/>
      <c r="I19" s="53">
        <v>35000</v>
      </c>
      <c r="J19" s="53"/>
      <c r="K19" s="53"/>
      <c r="L19" s="53"/>
      <c r="M19" s="53"/>
      <c r="N19" s="53"/>
      <c r="O19" s="53"/>
      <c r="P19" s="53"/>
      <c r="Q19" s="53"/>
      <c r="R19" s="54">
        <f t="shared" si="0"/>
        <v>35000</v>
      </c>
    </row>
    <row r="20" spans="1:18">
      <c r="A20" s="56">
        <v>45030</v>
      </c>
      <c r="B20" s="61" t="s">
        <v>119</v>
      </c>
      <c r="C20" s="12" t="s">
        <v>120</v>
      </c>
      <c r="D20" s="53"/>
      <c r="E20" s="53">
        <v>176500</v>
      </c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4">
        <f t="shared" si="0"/>
        <v>176500</v>
      </c>
    </row>
    <row r="21" spans="1:18">
      <c r="A21" s="56">
        <v>45031</v>
      </c>
      <c r="B21" s="61" t="s">
        <v>127</v>
      </c>
      <c r="C21" s="12" t="s">
        <v>124</v>
      </c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4">
        <f t="shared" si="0"/>
        <v>0</v>
      </c>
    </row>
    <row r="22" spans="1:18">
      <c r="A22" s="56"/>
      <c r="B22" s="61"/>
      <c r="C22" s="12" t="s">
        <v>126</v>
      </c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>
        <v>90000</v>
      </c>
      <c r="O22" s="53"/>
      <c r="P22" s="53"/>
      <c r="Q22" s="53"/>
      <c r="R22" s="54">
        <f t="shared" si="0"/>
        <v>90000</v>
      </c>
    </row>
    <row r="23" spans="1:18">
      <c r="A23" s="56">
        <v>45033</v>
      </c>
      <c r="B23" s="61" t="s">
        <v>128</v>
      </c>
      <c r="C23" s="12" t="s">
        <v>129</v>
      </c>
      <c r="D23" s="53"/>
      <c r="E23" s="53">
        <v>12500</v>
      </c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4">
        <f t="shared" si="0"/>
        <v>12500</v>
      </c>
    </row>
    <row r="24" spans="1:18">
      <c r="A24" s="56">
        <v>45034</v>
      </c>
      <c r="B24" s="61" t="s">
        <v>133</v>
      </c>
      <c r="C24" s="12" t="s">
        <v>130</v>
      </c>
      <c r="D24" s="53"/>
      <c r="E24" s="53"/>
      <c r="F24" s="53"/>
      <c r="G24" s="53"/>
      <c r="H24" s="53"/>
      <c r="I24" s="53"/>
      <c r="J24" s="53"/>
      <c r="K24" s="53">
        <v>30000</v>
      </c>
      <c r="L24" s="53"/>
      <c r="M24" s="53"/>
      <c r="N24" s="53"/>
      <c r="O24" s="53"/>
      <c r="P24" s="53"/>
      <c r="Q24" s="53"/>
      <c r="R24" s="54">
        <f t="shared" si="0"/>
        <v>30000</v>
      </c>
    </row>
    <row r="25" spans="1:18">
      <c r="A25" s="56"/>
      <c r="B25" s="61" t="s">
        <v>134</v>
      </c>
      <c r="C25" s="12" t="s">
        <v>131</v>
      </c>
      <c r="D25" s="53"/>
      <c r="E25" s="53"/>
      <c r="F25" s="53"/>
      <c r="G25" s="53"/>
      <c r="H25" s="53"/>
      <c r="I25" s="53"/>
      <c r="J25" s="53"/>
      <c r="K25" s="53">
        <v>100000</v>
      </c>
      <c r="L25" s="53"/>
      <c r="M25" s="53"/>
      <c r="N25" s="53"/>
      <c r="O25" s="53"/>
      <c r="P25" s="53"/>
      <c r="Q25" s="53"/>
      <c r="R25" s="54">
        <f t="shared" si="0"/>
        <v>100000</v>
      </c>
    </row>
    <row r="26" spans="1:18">
      <c r="A26" s="56"/>
      <c r="B26" s="61"/>
      <c r="C26" s="12" t="s">
        <v>132</v>
      </c>
      <c r="D26" s="53"/>
      <c r="E26" s="53"/>
      <c r="F26" s="67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4">
        <f t="shared" si="0"/>
        <v>0</v>
      </c>
    </row>
    <row r="27" spans="1:18">
      <c r="A27" s="56">
        <v>45035</v>
      </c>
      <c r="B27" s="61" t="s">
        <v>135</v>
      </c>
      <c r="C27" s="12" t="s">
        <v>136</v>
      </c>
      <c r="D27" s="53"/>
      <c r="E27" s="53"/>
      <c r="F27" s="53">
        <v>4000</v>
      </c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4">
        <f t="shared" si="0"/>
        <v>4000</v>
      </c>
    </row>
    <row r="28" spans="1:18">
      <c r="A28" s="56"/>
      <c r="B28" s="61"/>
      <c r="C28" s="12" t="s">
        <v>137</v>
      </c>
      <c r="D28" s="53"/>
      <c r="E28" s="53"/>
      <c r="F28" s="53">
        <v>20000</v>
      </c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4">
        <f t="shared" si="0"/>
        <v>20000</v>
      </c>
    </row>
    <row r="29" spans="1:18">
      <c r="A29" s="56"/>
      <c r="B29" s="61"/>
      <c r="C29" s="12" t="s">
        <v>138</v>
      </c>
      <c r="D29" s="53"/>
      <c r="E29" s="53"/>
      <c r="F29" s="53">
        <v>25000</v>
      </c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4">
        <f t="shared" si="0"/>
        <v>25000</v>
      </c>
    </row>
    <row r="30" spans="1:18">
      <c r="A30" s="56">
        <v>45037</v>
      </c>
      <c r="B30" s="61" t="s">
        <v>139</v>
      </c>
      <c r="C30" s="12" t="s">
        <v>141</v>
      </c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4">
        <f t="shared" si="0"/>
        <v>0</v>
      </c>
    </row>
    <row r="31" spans="1:18">
      <c r="A31" s="56"/>
      <c r="B31" s="61"/>
      <c r="C31" s="12" t="s">
        <v>140</v>
      </c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>
        <v>10000</v>
      </c>
      <c r="P31" s="53"/>
      <c r="Q31" s="53"/>
      <c r="R31" s="54">
        <f t="shared" si="0"/>
        <v>10000</v>
      </c>
    </row>
    <row r="32" spans="1:18">
      <c r="A32" s="89" t="s">
        <v>3</v>
      </c>
      <c r="B32" s="89"/>
      <c r="C32" s="89"/>
      <c r="D32" s="53">
        <f t="shared" ref="D32:P32" si="1">SUM(D9:D31)</f>
        <v>10700</v>
      </c>
      <c r="E32" s="53">
        <f t="shared" si="1"/>
        <v>189000</v>
      </c>
      <c r="F32" s="53">
        <f t="shared" si="1"/>
        <v>49000</v>
      </c>
      <c r="G32" s="53">
        <f t="shared" si="1"/>
        <v>0</v>
      </c>
      <c r="H32" s="53">
        <f t="shared" si="1"/>
        <v>131000</v>
      </c>
      <c r="I32" s="53">
        <f t="shared" si="1"/>
        <v>35000</v>
      </c>
      <c r="J32" s="53">
        <f>SUM(J9:J31)</f>
        <v>20000</v>
      </c>
      <c r="K32" s="53">
        <f t="shared" si="1"/>
        <v>130000</v>
      </c>
      <c r="L32" s="53">
        <f t="shared" si="1"/>
        <v>262500</v>
      </c>
      <c r="M32" s="53">
        <f t="shared" si="1"/>
        <v>0</v>
      </c>
      <c r="N32" s="53">
        <f t="shared" si="1"/>
        <v>90000</v>
      </c>
      <c r="O32" s="53">
        <f t="shared" si="1"/>
        <v>10000</v>
      </c>
      <c r="P32" s="53">
        <f t="shared" si="1"/>
        <v>0</v>
      </c>
      <c r="Q32" s="53">
        <f>SUM(Q7:Q31)</f>
        <v>50500</v>
      </c>
      <c r="R32" s="54">
        <f t="shared" si="0"/>
        <v>977700</v>
      </c>
    </row>
    <row r="34" spans="1:18">
      <c r="G34" s="17" t="s">
        <v>34</v>
      </c>
      <c r="H34" s="92" t="s">
        <v>33</v>
      </c>
      <c r="I34" s="92"/>
      <c r="J34" s="92"/>
      <c r="K34" s="92"/>
      <c r="L34" s="1" t="s">
        <v>35</v>
      </c>
      <c r="M34" s="1"/>
      <c r="N34" s="1"/>
      <c r="O34" s="1"/>
      <c r="P34" s="1"/>
    </row>
    <row r="35" spans="1:18">
      <c r="H35" s="93" t="str">
        <f>E2</f>
        <v>นายซื่อสัตย์  รักชาติ</v>
      </c>
      <c r="I35" s="93"/>
      <c r="J35" s="93"/>
      <c r="K35" s="93"/>
      <c r="L35" s="83"/>
      <c r="M35" s="83"/>
      <c r="N35" s="83"/>
      <c r="O35" s="1"/>
      <c r="P35" s="1"/>
    </row>
    <row r="36" spans="1:18">
      <c r="H36" s="92" t="s">
        <v>14</v>
      </c>
      <c r="I36" s="92"/>
      <c r="J36" s="92"/>
      <c r="K36" s="92"/>
      <c r="L36" s="92"/>
      <c r="M36" s="92"/>
      <c r="N36" s="92"/>
      <c r="O36" s="1"/>
      <c r="P36" s="1"/>
    </row>
    <row r="37" spans="1:18">
      <c r="H37" s="72"/>
      <c r="I37" s="72"/>
      <c r="J37" s="72"/>
      <c r="K37" s="72"/>
      <c r="L37" s="72"/>
      <c r="M37" s="72"/>
      <c r="N37" s="72"/>
      <c r="O37" s="1"/>
      <c r="P37" s="1"/>
    </row>
    <row r="38" spans="1:18">
      <c r="H38" s="72"/>
      <c r="I38" s="72"/>
      <c r="J38" s="72"/>
      <c r="K38" s="72"/>
      <c r="L38" s="72"/>
      <c r="M38" s="72"/>
      <c r="N38" s="72"/>
      <c r="O38" s="1"/>
      <c r="P38" s="1"/>
    </row>
    <row r="39" spans="1:18">
      <c r="H39" s="72"/>
      <c r="I39" s="72"/>
      <c r="J39" s="72"/>
      <c r="K39" s="72"/>
      <c r="L39" s="72"/>
      <c r="M39" s="72"/>
      <c r="N39" s="72"/>
      <c r="O39" s="1"/>
      <c r="P39" s="1"/>
    </row>
    <row r="40" spans="1:18">
      <c r="H40" s="2"/>
      <c r="I40" s="4"/>
      <c r="J40" s="4"/>
      <c r="K40" s="5"/>
      <c r="L40" s="1"/>
      <c r="M40" s="1"/>
      <c r="N40" s="1"/>
      <c r="O40" s="1"/>
      <c r="P40" s="1"/>
      <c r="Q40" s="94" t="s">
        <v>15</v>
      </c>
      <c r="R40" s="96"/>
    </row>
    <row r="41" spans="1:18" ht="28.5">
      <c r="A41" s="97" t="s">
        <v>37</v>
      </c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8"/>
      <c r="R41" s="15" t="s">
        <v>36</v>
      </c>
    </row>
    <row r="42" spans="1:18">
      <c r="A42" s="88" t="s">
        <v>102</v>
      </c>
      <c r="B42" s="88"/>
      <c r="C42" s="88"/>
      <c r="D42" s="88"/>
      <c r="E42" s="93" t="str">
        <f>E2</f>
        <v>นายซื่อสัตย์  รักชาติ</v>
      </c>
      <c r="F42" s="93"/>
      <c r="G42" s="93"/>
      <c r="H42" s="93"/>
      <c r="I42" s="93"/>
      <c r="J42" s="16"/>
      <c r="K42" s="7" t="s">
        <v>11</v>
      </c>
      <c r="L42" s="18">
        <v>22</v>
      </c>
      <c r="M42" s="7" t="s">
        <v>30</v>
      </c>
      <c r="N42" s="18">
        <v>10</v>
      </c>
      <c r="O42" s="6" t="s">
        <v>12</v>
      </c>
      <c r="P42" s="6" t="s">
        <v>187</v>
      </c>
    </row>
    <row r="43" spans="1:18">
      <c r="A43" s="55"/>
      <c r="B43" s="60" t="s">
        <v>31</v>
      </c>
      <c r="C43" s="93" t="s">
        <v>189</v>
      </c>
      <c r="D43" s="93"/>
      <c r="E43" s="86" t="s">
        <v>32</v>
      </c>
      <c r="F43" s="86"/>
      <c r="G43" s="86"/>
      <c r="H43" s="86"/>
      <c r="I43" s="86"/>
      <c r="J43" s="7"/>
      <c r="K43" s="6"/>
      <c r="L43" s="6"/>
      <c r="M43" s="6"/>
      <c r="N43" s="6"/>
      <c r="O43" s="6"/>
      <c r="P43" s="6"/>
    </row>
    <row r="45" spans="1:18">
      <c r="A45" s="99" t="s">
        <v>0</v>
      </c>
      <c r="B45" s="100" t="s">
        <v>5</v>
      </c>
      <c r="C45" s="84" t="s">
        <v>1</v>
      </c>
      <c r="D45" s="94" t="s">
        <v>16</v>
      </c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6"/>
    </row>
    <row r="46" spans="1:18" ht="105">
      <c r="A46" s="99"/>
      <c r="B46" s="100"/>
      <c r="C46" s="84"/>
      <c r="D46" s="9" t="s">
        <v>17</v>
      </c>
      <c r="E46" s="9" t="s">
        <v>18</v>
      </c>
      <c r="F46" s="9" t="s">
        <v>22</v>
      </c>
      <c r="G46" s="9" t="s">
        <v>19</v>
      </c>
      <c r="H46" s="9" t="s">
        <v>20</v>
      </c>
      <c r="I46" s="9" t="s">
        <v>21</v>
      </c>
      <c r="J46" s="9" t="s">
        <v>108</v>
      </c>
      <c r="K46" s="9" t="s">
        <v>23</v>
      </c>
      <c r="L46" s="9" t="s">
        <v>24</v>
      </c>
      <c r="M46" s="9" t="s">
        <v>25</v>
      </c>
      <c r="N46" s="9" t="s">
        <v>26</v>
      </c>
      <c r="O46" s="9" t="s">
        <v>27</v>
      </c>
      <c r="P46" s="9" t="s">
        <v>28</v>
      </c>
      <c r="Q46" s="9" t="s">
        <v>29</v>
      </c>
      <c r="R46" s="9" t="s">
        <v>3</v>
      </c>
    </row>
    <row r="47" spans="1:18">
      <c r="A47" s="56"/>
      <c r="B47" s="61"/>
      <c r="C47" s="12" t="s">
        <v>178</v>
      </c>
      <c r="D47" s="53">
        <f t="shared" ref="D47:R47" si="2">SUM(D32)</f>
        <v>10700</v>
      </c>
      <c r="E47" s="53">
        <f t="shared" si="2"/>
        <v>189000</v>
      </c>
      <c r="F47" s="53">
        <f t="shared" si="2"/>
        <v>49000</v>
      </c>
      <c r="G47" s="53">
        <f t="shared" si="2"/>
        <v>0</v>
      </c>
      <c r="H47" s="53">
        <f t="shared" si="2"/>
        <v>131000</v>
      </c>
      <c r="I47" s="53">
        <f t="shared" si="2"/>
        <v>35000</v>
      </c>
      <c r="J47" s="53">
        <f t="shared" si="2"/>
        <v>20000</v>
      </c>
      <c r="K47" s="53">
        <f t="shared" si="2"/>
        <v>130000</v>
      </c>
      <c r="L47" s="53">
        <f t="shared" si="2"/>
        <v>262500</v>
      </c>
      <c r="M47" s="53">
        <f t="shared" si="2"/>
        <v>0</v>
      </c>
      <c r="N47" s="53">
        <f t="shared" si="2"/>
        <v>90000</v>
      </c>
      <c r="O47" s="53">
        <f t="shared" si="2"/>
        <v>10000</v>
      </c>
      <c r="P47" s="53">
        <f t="shared" si="2"/>
        <v>0</v>
      </c>
      <c r="Q47" s="53">
        <f t="shared" si="2"/>
        <v>50500</v>
      </c>
      <c r="R47" s="53">
        <f t="shared" si="2"/>
        <v>977700</v>
      </c>
    </row>
    <row r="48" spans="1:18">
      <c r="A48" s="56">
        <v>45045</v>
      </c>
      <c r="B48" s="61" t="s">
        <v>142</v>
      </c>
      <c r="C48" s="12" t="s">
        <v>144</v>
      </c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4">
        <f t="shared" ref="R48:R70" si="3">SUM(D48:Q48)</f>
        <v>0</v>
      </c>
    </row>
    <row r="49" spans="1:18">
      <c r="A49" s="56"/>
      <c r="B49" s="61"/>
      <c r="C49" s="12" t="s">
        <v>143</v>
      </c>
      <c r="D49" s="53"/>
      <c r="E49" s="53"/>
      <c r="F49" s="53"/>
      <c r="G49" s="53"/>
      <c r="H49" s="53"/>
      <c r="I49" s="53"/>
      <c r="J49" s="53"/>
      <c r="K49" s="53"/>
      <c r="L49" s="53">
        <v>45000</v>
      </c>
      <c r="M49" s="53"/>
      <c r="N49" s="53"/>
      <c r="O49" s="53"/>
      <c r="P49" s="53"/>
      <c r="Q49" s="53"/>
      <c r="R49" s="54">
        <f t="shared" si="3"/>
        <v>45000</v>
      </c>
    </row>
    <row r="50" spans="1:18">
      <c r="A50" s="56"/>
      <c r="B50" s="61" t="s">
        <v>145</v>
      </c>
      <c r="C50" s="12" t="s">
        <v>117</v>
      </c>
      <c r="D50" s="53"/>
      <c r="E50" s="53"/>
      <c r="F50" s="53"/>
      <c r="G50" s="53"/>
      <c r="H50" s="53">
        <v>1000</v>
      </c>
      <c r="I50" s="53"/>
      <c r="J50" s="53"/>
      <c r="K50" s="53"/>
      <c r="L50" s="53"/>
      <c r="M50" s="53"/>
      <c r="N50" s="53"/>
      <c r="O50" s="53"/>
      <c r="P50" s="53"/>
      <c r="Q50" s="53"/>
      <c r="R50" s="54">
        <f t="shared" si="3"/>
        <v>1000</v>
      </c>
    </row>
    <row r="51" spans="1:18">
      <c r="A51" s="56">
        <v>45046</v>
      </c>
      <c r="B51" s="61" t="s">
        <v>146</v>
      </c>
      <c r="C51" s="12" t="s">
        <v>120</v>
      </c>
      <c r="D51" s="53"/>
      <c r="E51" s="53">
        <v>112960</v>
      </c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4">
        <f t="shared" si="3"/>
        <v>112960</v>
      </c>
    </row>
    <row r="52" spans="1:18">
      <c r="A52" s="56">
        <v>45058</v>
      </c>
      <c r="B52" s="61" t="s">
        <v>147</v>
      </c>
      <c r="C52" s="12" t="s">
        <v>148</v>
      </c>
      <c r="D52" s="53"/>
      <c r="E52" s="53"/>
      <c r="F52" s="53"/>
      <c r="G52" s="53"/>
      <c r="H52" s="53"/>
      <c r="I52" s="53"/>
      <c r="J52" s="53"/>
      <c r="K52" s="53">
        <v>50000</v>
      </c>
      <c r="L52" s="53"/>
      <c r="M52" s="53"/>
      <c r="N52" s="53"/>
      <c r="O52" s="53"/>
      <c r="P52" s="53"/>
      <c r="Q52" s="53"/>
      <c r="R52" s="54">
        <f t="shared" si="3"/>
        <v>50000</v>
      </c>
    </row>
    <row r="53" spans="1:18">
      <c r="A53" s="56"/>
      <c r="B53" s="61" t="s">
        <v>149</v>
      </c>
      <c r="C53" s="12" t="s">
        <v>150</v>
      </c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4">
        <f t="shared" si="3"/>
        <v>0</v>
      </c>
    </row>
    <row r="54" spans="1:18">
      <c r="A54" s="56"/>
      <c r="B54" s="61"/>
      <c r="C54" s="12" t="s">
        <v>132</v>
      </c>
      <c r="D54" s="53"/>
      <c r="E54" s="53"/>
      <c r="F54" s="53"/>
      <c r="G54" s="53"/>
      <c r="H54" s="53"/>
      <c r="I54" s="53"/>
      <c r="J54" s="53"/>
      <c r="K54" s="53">
        <v>100000</v>
      </c>
      <c r="L54" s="53"/>
      <c r="M54" s="53"/>
      <c r="N54" s="53"/>
      <c r="O54" s="53"/>
      <c r="P54" s="53"/>
      <c r="Q54" s="53"/>
      <c r="R54" s="54">
        <f t="shared" si="3"/>
        <v>100000</v>
      </c>
    </row>
    <row r="55" spans="1:18">
      <c r="A55" s="56"/>
      <c r="B55" s="61" t="s">
        <v>151</v>
      </c>
      <c r="C55" s="12" t="s">
        <v>124</v>
      </c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>
        <v>162000</v>
      </c>
      <c r="O55" s="53"/>
      <c r="P55" s="53"/>
      <c r="Q55" s="53"/>
      <c r="R55" s="54">
        <f t="shared" si="3"/>
        <v>162000</v>
      </c>
    </row>
    <row r="56" spans="1:18">
      <c r="A56" s="56"/>
      <c r="B56" s="61"/>
      <c r="C56" s="12" t="s">
        <v>125</v>
      </c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4">
        <f t="shared" si="3"/>
        <v>0</v>
      </c>
    </row>
    <row r="57" spans="1:18">
      <c r="A57" s="56">
        <v>45059</v>
      </c>
      <c r="B57" s="61" t="s">
        <v>152</v>
      </c>
      <c r="C57" s="12" t="s">
        <v>120</v>
      </c>
      <c r="D57" s="53"/>
      <c r="E57" s="53">
        <v>91780</v>
      </c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4">
        <f t="shared" si="3"/>
        <v>91780</v>
      </c>
    </row>
    <row r="58" spans="1:18">
      <c r="A58" s="56"/>
      <c r="B58" s="61"/>
      <c r="C58" s="12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4">
        <f t="shared" si="3"/>
        <v>0</v>
      </c>
    </row>
    <row r="59" spans="1:18">
      <c r="A59" s="56"/>
      <c r="B59" s="61"/>
      <c r="C59" s="12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4">
        <f t="shared" si="3"/>
        <v>0</v>
      </c>
    </row>
    <row r="60" spans="1:18">
      <c r="A60" s="56"/>
      <c r="B60" s="61"/>
      <c r="C60" s="12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4">
        <f t="shared" si="3"/>
        <v>0</v>
      </c>
    </row>
    <row r="61" spans="1:18">
      <c r="A61" s="56"/>
      <c r="B61" s="61"/>
      <c r="C61" s="12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4">
        <f t="shared" si="3"/>
        <v>0</v>
      </c>
    </row>
    <row r="62" spans="1:18">
      <c r="A62" s="56"/>
      <c r="B62" s="61"/>
      <c r="C62" s="12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4">
        <f t="shared" si="3"/>
        <v>0</v>
      </c>
    </row>
    <row r="63" spans="1:18">
      <c r="A63" s="56"/>
      <c r="B63" s="61"/>
      <c r="C63" s="12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4">
        <f t="shared" si="3"/>
        <v>0</v>
      </c>
    </row>
    <row r="64" spans="1:18">
      <c r="A64" s="56"/>
      <c r="B64" s="61"/>
      <c r="C64" s="12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4">
        <f t="shared" si="3"/>
        <v>0</v>
      </c>
    </row>
    <row r="65" spans="1:18">
      <c r="A65" s="56"/>
      <c r="B65" s="61"/>
      <c r="C65" s="12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4">
        <f t="shared" si="3"/>
        <v>0</v>
      </c>
    </row>
    <row r="66" spans="1:18">
      <c r="A66" s="56"/>
      <c r="B66" s="61"/>
      <c r="C66" s="12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4">
        <f t="shared" si="3"/>
        <v>0</v>
      </c>
    </row>
    <row r="67" spans="1:18">
      <c r="A67" s="56"/>
      <c r="B67" s="61"/>
      <c r="C67" s="12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4">
        <f t="shared" si="3"/>
        <v>0</v>
      </c>
    </row>
    <row r="68" spans="1:18">
      <c r="A68" s="56"/>
      <c r="B68" s="61"/>
      <c r="C68" s="12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4">
        <f t="shared" si="3"/>
        <v>0</v>
      </c>
    </row>
    <row r="69" spans="1:18">
      <c r="A69" s="56"/>
      <c r="B69" s="61"/>
      <c r="C69" s="12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4">
        <f t="shared" si="3"/>
        <v>0</v>
      </c>
    </row>
    <row r="70" spans="1:18">
      <c r="A70" s="89" t="s">
        <v>3</v>
      </c>
      <c r="B70" s="89"/>
      <c r="C70" s="89"/>
      <c r="D70" s="53">
        <f t="shared" ref="D70" si="4">SUM(D47:D69)</f>
        <v>10700</v>
      </c>
      <c r="E70" s="53">
        <f t="shared" ref="E70" si="5">SUM(E47:E69)</f>
        <v>393740</v>
      </c>
      <c r="F70" s="53">
        <f t="shared" ref="F70" si="6">SUM(F47:F69)</f>
        <v>49000</v>
      </c>
      <c r="G70" s="53">
        <f t="shared" ref="G70" si="7">SUM(G47:G69)</f>
        <v>0</v>
      </c>
      <c r="H70" s="53">
        <f t="shared" ref="H70" si="8">SUM(H47:H69)</f>
        <v>132000</v>
      </c>
      <c r="I70" s="53">
        <f t="shared" ref="I70" si="9">SUM(I47:I69)</f>
        <v>35000</v>
      </c>
      <c r="J70" s="53">
        <f>SUM(J47:J69)</f>
        <v>20000</v>
      </c>
      <c r="K70" s="53">
        <f t="shared" ref="K70" si="10">SUM(K47:K69)</f>
        <v>280000</v>
      </c>
      <c r="L70" s="53">
        <f t="shared" ref="L70" si="11">SUM(L47:L69)</f>
        <v>307500</v>
      </c>
      <c r="M70" s="53">
        <f t="shared" ref="M70" si="12">SUM(M47:M69)</f>
        <v>0</v>
      </c>
      <c r="N70" s="53">
        <f t="shared" ref="N70" si="13">SUM(N47:N69)</f>
        <v>252000</v>
      </c>
      <c r="O70" s="53">
        <f t="shared" ref="O70" si="14">SUM(O47:O69)</f>
        <v>10000</v>
      </c>
      <c r="P70" s="53">
        <f t="shared" ref="P70" si="15">SUM(P47:P69)</f>
        <v>0</v>
      </c>
      <c r="Q70" s="53">
        <f t="shared" ref="Q70" si="16">SUM(Q47:Q69)</f>
        <v>50500</v>
      </c>
      <c r="R70" s="54">
        <f t="shared" si="3"/>
        <v>1540440</v>
      </c>
    </row>
    <row r="72" spans="1:18">
      <c r="G72" s="17" t="s">
        <v>34</v>
      </c>
      <c r="H72" s="92" t="s">
        <v>33</v>
      </c>
      <c r="I72" s="92"/>
      <c r="J72" s="92"/>
      <c r="K72" s="92"/>
      <c r="L72" s="1" t="s">
        <v>35</v>
      </c>
      <c r="M72" s="1"/>
      <c r="N72" s="1"/>
      <c r="O72" s="1"/>
      <c r="P72" s="1"/>
    </row>
    <row r="73" spans="1:18">
      <c r="H73" s="93" t="str">
        <f>E2</f>
        <v>นายซื่อสัตย์  รักชาติ</v>
      </c>
      <c r="I73" s="93"/>
      <c r="J73" s="93"/>
      <c r="K73" s="93"/>
      <c r="L73" s="83"/>
      <c r="M73" s="83"/>
      <c r="N73" s="83"/>
      <c r="O73" s="1"/>
      <c r="P73" s="1"/>
    </row>
    <row r="74" spans="1:18">
      <c r="H74" s="92" t="s">
        <v>14</v>
      </c>
      <c r="I74" s="92"/>
      <c r="J74" s="92"/>
      <c r="K74" s="92"/>
      <c r="L74" s="92"/>
      <c r="M74" s="92"/>
      <c r="N74" s="92"/>
      <c r="O74" s="1"/>
      <c r="P74" s="1"/>
    </row>
    <row r="75" spans="1:18">
      <c r="H75" s="72"/>
      <c r="I75" s="72"/>
      <c r="J75" s="72"/>
      <c r="K75" s="72"/>
      <c r="L75" s="72"/>
      <c r="M75" s="72"/>
      <c r="N75" s="72"/>
      <c r="O75" s="1"/>
      <c r="P75" s="1"/>
    </row>
    <row r="76" spans="1:18">
      <c r="H76" s="72"/>
      <c r="I76" s="72"/>
      <c r="J76" s="72"/>
      <c r="K76" s="72"/>
      <c r="L76" s="72"/>
      <c r="M76" s="72"/>
      <c r="N76" s="72"/>
      <c r="O76" s="1"/>
      <c r="P76" s="1"/>
    </row>
    <row r="77" spans="1:18">
      <c r="H77" s="72"/>
      <c r="I77" s="72"/>
      <c r="J77" s="72"/>
      <c r="K77" s="72"/>
      <c r="L77" s="72"/>
      <c r="M77" s="72"/>
      <c r="N77" s="72"/>
      <c r="O77" s="1"/>
      <c r="P77" s="1"/>
    </row>
    <row r="78" spans="1:18">
      <c r="H78" s="72"/>
      <c r="I78" s="72"/>
      <c r="J78" s="72"/>
      <c r="K78" s="72"/>
      <c r="L78" s="72"/>
      <c r="M78" s="72"/>
      <c r="N78" s="72"/>
      <c r="O78" s="1"/>
      <c r="P78" s="1"/>
    </row>
    <row r="79" spans="1:18">
      <c r="H79" s="72"/>
      <c r="I79" s="72"/>
      <c r="J79" s="72"/>
      <c r="K79" s="72"/>
      <c r="L79" s="72"/>
      <c r="M79" s="72"/>
      <c r="N79" s="72"/>
      <c r="O79" s="1"/>
      <c r="P79" s="1"/>
    </row>
    <row r="80" spans="1:18">
      <c r="H80" s="2"/>
      <c r="I80" s="4"/>
      <c r="J80" s="4"/>
      <c r="K80" s="5"/>
      <c r="L80" s="1"/>
      <c r="M80" s="1"/>
      <c r="N80" s="1"/>
      <c r="O80" s="1"/>
      <c r="P80" s="1"/>
      <c r="Q80" s="94" t="s">
        <v>15</v>
      </c>
      <c r="R80" s="96"/>
    </row>
    <row r="81" spans="1:18" ht="28.5">
      <c r="A81" s="97" t="s">
        <v>37</v>
      </c>
      <c r="B81" s="97"/>
      <c r="C81" s="97"/>
      <c r="D81" s="97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8"/>
      <c r="R81" s="15" t="s">
        <v>36</v>
      </c>
    </row>
    <row r="82" spans="1:18">
      <c r="A82" s="88" t="s">
        <v>102</v>
      </c>
      <c r="B82" s="88"/>
      <c r="C82" s="88"/>
      <c r="D82" s="88"/>
      <c r="E82" s="93" t="str">
        <f>E2</f>
        <v>นายซื่อสัตย์  รักชาติ</v>
      </c>
      <c r="F82" s="93"/>
      <c r="G82" s="93"/>
      <c r="H82" s="93"/>
      <c r="I82" s="93"/>
      <c r="J82" s="16"/>
      <c r="K82" s="7" t="s">
        <v>11</v>
      </c>
      <c r="L82" s="18">
        <v>22</v>
      </c>
      <c r="M82" s="7" t="s">
        <v>30</v>
      </c>
      <c r="N82" s="18">
        <v>10</v>
      </c>
      <c r="O82" s="6" t="s">
        <v>12</v>
      </c>
      <c r="P82" s="6" t="s">
        <v>187</v>
      </c>
    </row>
    <row r="83" spans="1:18">
      <c r="A83" s="55"/>
      <c r="B83" s="60" t="s">
        <v>31</v>
      </c>
      <c r="C83" s="93" t="s">
        <v>189</v>
      </c>
      <c r="D83" s="93"/>
      <c r="E83" s="86" t="s">
        <v>32</v>
      </c>
      <c r="F83" s="86"/>
      <c r="G83" s="86"/>
      <c r="H83" s="86"/>
      <c r="I83" s="86"/>
      <c r="J83" s="7"/>
      <c r="K83" s="6"/>
      <c r="L83" s="6"/>
      <c r="M83" s="6"/>
      <c r="N83" s="6"/>
      <c r="O83" s="6"/>
      <c r="P83" s="6"/>
    </row>
    <row r="85" spans="1:18">
      <c r="A85" s="99" t="s">
        <v>0</v>
      </c>
      <c r="B85" s="100" t="s">
        <v>5</v>
      </c>
      <c r="C85" s="84" t="s">
        <v>1</v>
      </c>
      <c r="D85" s="94" t="s">
        <v>16</v>
      </c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95"/>
    </row>
    <row r="86" spans="1:18" ht="105">
      <c r="A86" s="99"/>
      <c r="B86" s="100"/>
      <c r="C86" s="84"/>
      <c r="D86" s="9" t="s">
        <v>17</v>
      </c>
      <c r="E86" s="9" t="s">
        <v>18</v>
      </c>
      <c r="F86" s="9" t="s">
        <v>22</v>
      </c>
      <c r="G86" s="9" t="s">
        <v>19</v>
      </c>
      <c r="H86" s="9" t="s">
        <v>20</v>
      </c>
      <c r="I86" s="9" t="s">
        <v>21</v>
      </c>
      <c r="J86" s="9" t="s">
        <v>108</v>
      </c>
      <c r="K86" s="9" t="s">
        <v>23</v>
      </c>
      <c r="L86" s="9" t="s">
        <v>24</v>
      </c>
      <c r="M86" s="9" t="s">
        <v>25</v>
      </c>
      <c r="N86" s="9" t="s">
        <v>26</v>
      </c>
      <c r="O86" s="9" t="s">
        <v>27</v>
      </c>
      <c r="P86" s="9" t="s">
        <v>28</v>
      </c>
      <c r="Q86" s="9" t="s">
        <v>29</v>
      </c>
      <c r="R86" s="9" t="s">
        <v>3</v>
      </c>
    </row>
    <row r="87" spans="1:18">
      <c r="A87" s="56"/>
      <c r="B87" s="61"/>
      <c r="C87" s="12" t="s">
        <v>178</v>
      </c>
      <c r="D87" s="53">
        <f t="shared" ref="D87:R87" si="17">SUM(D70)</f>
        <v>10700</v>
      </c>
      <c r="E87" s="53">
        <f t="shared" si="17"/>
        <v>393740</v>
      </c>
      <c r="F87" s="53">
        <f t="shared" si="17"/>
        <v>49000</v>
      </c>
      <c r="G87" s="53">
        <f t="shared" si="17"/>
        <v>0</v>
      </c>
      <c r="H87" s="53">
        <f t="shared" si="17"/>
        <v>132000</v>
      </c>
      <c r="I87" s="53">
        <f t="shared" si="17"/>
        <v>35000</v>
      </c>
      <c r="J87" s="53">
        <f t="shared" si="17"/>
        <v>20000</v>
      </c>
      <c r="K87" s="53">
        <f t="shared" si="17"/>
        <v>280000</v>
      </c>
      <c r="L87" s="53">
        <f t="shared" si="17"/>
        <v>307500</v>
      </c>
      <c r="M87" s="53">
        <f t="shared" si="17"/>
        <v>0</v>
      </c>
      <c r="N87" s="53">
        <f t="shared" si="17"/>
        <v>252000</v>
      </c>
      <c r="O87" s="53">
        <f t="shared" si="17"/>
        <v>10000</v>
      </c>
      <c r="P87" s="53">
        <f t="shared" si="17"/>
        <v>0</v>
      </c>
      <c r="Q87" s="53">
        <f t="shared" si="17"/>
        <v>50500</v>
      </c>
      <c r="R87" s="53">
        <f t="shared" si="17"/>
        <v>1540440</v>
      </c>
    </row>
    <row r="88" spans="1:18">
      <c r="A88" s="56"/>
      <c r="B88" s="61"/>
      <c r="C88" s="12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4">
        <f t="shared" ref="R88:R110" si="18">SUM(D88:Q88)</f>
        <v>0</v>
      </c>
    </row>
    <row r="89" spans="1:18">
      <c r="A89" s="56"/>
      <c r="B89" s="61"/>
      <c r="C89" s="12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4">
        <f t="shared" si="18"/>
        <v>0</v>
      </c>
    </row>
    <row r="90" spans="1:18">
      <c r="A90" s="56"/>
      <c r="B90" s="61"/>
      <c r="C90" s="12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4">
        <f t="shared" si="18"/>
        <v>0</v>
      </c>
    </row>
    <row r="91" spans="1:18">
      <c r="A91" s="56"/>
      <c r="B91" s="61"/>
      <c r="C91" s="12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4">
        <f t="shared" si="18"/>
        <v>0</v>
      </c>
    </row>
    <row r="92" spans="1:18">
      <c r="A92" s="56"/>
      <c r="B92" s="61"/>
      <c r="C92" s="12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4">
        <f t="shared" si="18"/>
        <v>0</v>
      </c>
    </row>
    <row r="93" spans="1:18">
      <c r="A93" s="56"/>
      <c r="B93" s="61"/>
      <c r="C93" s="12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4">
        <f t="shared" si="18"/>
        <v>0</v>
      </c>
    </row>
    <row r="94" spans="1:18">
      <c r="A94" s="56"/>
      <c r="B94" s="61"/>
      <c r="C94" s="12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4">
        <f t="shared" si="18"/>
        <v>0</v>
      </c>
    </row>
    <row r="95" spans="1:18">
      <c r="A95" s="56"/>
      <c r="B95" s="61"/>
      <c r="C95" s="12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4">
        <f t="shared" si="18"/>
        <v>0</v>
      </c>
    </row>
    <row r="96" spans="1:18">
      <c r="A96" s="56"/>
      <c r="B96" s="61"/>
      <c r="C96" s="12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4">
        <f t="shared" si="18"/>
        <v>0</v>
      </c>
    </row>
    <row r="97" spans="1:18">
      <c r="A97" s="56"/>
      <c r="B97" s="61"/>
      <c r="C97" s="12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4">
        <f t="shared" si="18"/>
        <v>0</v>
      </c>
    </row>
    <row r="98" spans="1:18">
      <c r="A98" s="56"/>
      <c r="B98" s="61"/>
      <c r="C98" s="12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4">
        <f t="shared" si="18"/>
        <v>0</v>
      </c>
    </row>
    <row r="99" spans="1:18">
      <c r="A99" s="56"/>
      <c r="B99" s="61"/>
      <c r="C99" s="12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4">
        <f t="shared" si="18"/>
        <v>0</v>
      </c>
    </row>
    <row r="100" spans="1:18">
      <c r="A100" s="56"/>
      <c r="B100" s="61"/>
      <c r="C100" s="12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4">
        <f t="shared" si="18"/>
        <v>0</v>
      </c>
    </row>
    <row r="101" spans="1:18">
      <c r="A101" s="56"/>
      <c r="B101" s="61"/>
      <c r="C101" s="12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4">
        <f t="shared" si="18"/>
        <v>0</v>
      </c>
    </row>
    <row r="102" spans="1:18">
      <c r="A102" s="56"/>
      <c r="B102" s="61"/>
      <c r="C102" s="12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4">
        <f t="shared" si="18"/>
        <v>0</v>
      </c>
    </row>
    <row r="103" spans="1:18">
      <c r="A103" s="56"/>
      <c r="B103" s="61"/>
      <c r="C103" s="12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4">
        <f t="shared" si="18"/>
        <v>0</v>
      </c>
    </row>
    <row r="104" spans="1:18">
      <c r="A104" s="56"/>
      <c r="B104" s="61"/>
      <c r="C104" s="12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4">
        <f t="shared" si="18"/>
        <v>0</v>
      </c>
    </row>
    <row r="105" spans="1:18">
      <c r="A105" s="56"/>
      <c r="B105" s="61"/>
      <c r="C105" s="12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4">
        <f t="shared" si="18"/>
        <v>0</v>
      </c>
    </row>
    <row r="106" spans="1:18">
      <c r="A106" s="56"/>
      <c r="B106" s="61"/>
      <c r="C106" s="12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4">
        <f t="shared" si="18"/>
        <v>0</v>
      </c>
    </row>
    <row r="107" spans="1:18">
      <c r="A107" s="56"/>
      <c r="B107" s="61"/>
      <c r="C107" s="12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4">
        <f t="shared" si="18"/>
        <v>0</v>
      </c>
    </row>
    <row r="108" spans="1:18">
      <c r="A108" s="56"/>
      <c r="B108" s="61"/>
      <c r="C108" s="12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4">
        <f t="shared" si="18"/>
        <v>0</v>
      </c>
    </row>
    <row r="109" spans="1:18">
      <c r="A109" s="56"/>
      <c r="B109" s="61"/>
      <c r="C109" s="12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4">
        <f t="shared" si="18"/>
        <v>0</v>
      </c>
    </row>
    <row r="110" spans="1:18">
      <c r="A110" s="94" t="s">
        <v>3</v>
      </c>
      <c r="B110" s="95"/>
      <c r="C110" s="96"/>
      <c r="D110" s="53">
        <f t="shared" ref="D110:I110" si="19">SUM(D87:D109)</f>
        <v>10700</v>
      </c>
      <c r="E110" s="53">
        <f t="shared" si="19"/>
        <v>393740</v>
      </c>
      <c r="F110" s="53">
        <f t="shared" si="19"/>
        <v>49000</v>
      </c>
      <c r="G110" s="53">
        <f t="shared" si="19"/>
        <v>0</v>
      </c>
      <c r="H110" s="53">
        <f t="shared" si="19"/>
        <v>132000</v>
      </c>
      <c r="I110" s="53">
        <f t="shared" si="19"/>
        <v>35000</v>
      </c>
      <c r="J110" s="53">
        <f>SUM(J87:J109)</f>
        <v>20000</v>
      </c>
      <c r="K110" s="53">
        <f t="shared" ref="K110:Q110" si="20">SUM(K87:K109)</f>
        <v>280000</v>
      </c>
      <c r="L110" s="53">
        <f t="shared" si="20"/>
        <v>307500</v>
      </c>
      <c r="M110" s="53">
        <f t="shared" si="20"/>
        <v>0</v>
      </c>
      <c r="N110" s="53">
        <f t="shared" si="20"/>
        <v>252000</v>
      </c>
      <c r="O110" s="53">
        <f t="shared" si="20"/>
        <v>10000</v>
      </c>
      <c r="P110" s="53">
        <f t="shared" si="20"/>
        <v>0</v>
      </c>
      <c r="Q110" s="53">
        <f t="shared" si="20"/>
        <v>50500</v>
      </c>
      <c r="R110" s="54">
        <f t="shared" si="18"/>
        <v>1540440</v>
      </c>
    </row>
    <row r="112" spans="1:18">
      <c r="G112" s="17" t="s">
        <v>34</v>
      </c>
      <c r="H112" s="92" t="s">
        <v>33</v>
      </c>
      <c r="I112" s="92"/>
      <c r="J112" s="92"/>
      <c r="K112" s="92"/>
      <c r="L112" s="1" t="s">
        <v>35</v>
      </c>
      <c r="M112" s="1"/>
      <c r="N112" s="1"/>
      <c r="O112" s="1"/>
      <c r="P112" s="1"/>
    </row>
    <row r="113" spans="1:18">
      <c r="H113" s="93" t="str">
        <f>E2</f>
        <v>นายซื่อสัตย์  รักชาติ</v>
      </c>
      <c r="I113" s="93"/>
      <c r="J113" s="93"/>
      <c r="K113" s="93"/>
      <c r="L113" s="83"/>
      <c r="M113" s="83"/>
      <c r="N113" s="83"/>
      <c r="O113" s="1"/>
      <c r="P113" s="1"/>
    </row>
    <row r="114" spans="1:18">
      <c r="H114" s="92" t="s">
        <v>14</v>
      </c>
      <c r="I114" s="92"/>
      <c r="J114" s="92"/>
      <c r="K114" s="92"/>
      <c r="L114" s="92"/>
      <c r="M114" s="92"/>
      <c r="N114" s="92"/>
      <c r="O114" s="1"/>
      <c r="P114" s="1"/>
    </row>
    <row r="115" spans="1:18">
      <c r="H115" s="72"/>
      <c r="I115" s="72"/>
      <c r="J115" s="72"/>
      <c r="K115" s="72"/>
      <c r="L115" s="72"/>
      <c r="M115" s="72"/>
      <c r="N115" s="72"/>
      <c r="O115" s="1"/>
      <c r="P115" s="1"/>
    </row>
    <row r="116" spans="1:18">
      <c r="H116" s="72"/>
      <c r="I116" s="72"/>
      <c r="J116" s="72"/>
      <c r="K116" s="72"/>
      <c r="L116" s="72"/>
      <c r="M116" s="72"/>
      <c r="N116" s="72"/>
      <c r="O116" s="1"/>
      <c r="P116" s="1"/>
    </row>
    <row r="117" spans="1:18">
      <c r="H117" s="72"/>
      <c r="I117" s="72"/>
      <c r="J117" s="72"/>
      <c r="K117" s="72"/>
      <c r="L117" s="72"/>
      <c r="M117" s="72"/>
      <c r="N117" s="72"/>
      <c r="O117" s="1"/>
      <c r="P117" s="1"/>
    </row>
    <row r="118" spans="1:18">
      <c r="H118" s="72"/>
      <c r="I118" s="72"/>
      <c r="J118" s="72"/>
      <c r="K118" s="72"/>
      <c r="L118" s="72"/>
      <c r="M118" s="72"/>
      <c r="N118" s="72"/>
      <c r="O118" s="1"/>
      <c r="P118" s="1"/>
    </row>
    <row r="119" spans="1:18">
      <c r="H119" s="72"/>
      <c r="I119" s="72"/>
      <c r="J119" s="72"/>
      <c r="K119" s="72"/>
      <c r="L119" s="72"/>
      <c r="M119" s="72"/>
      <c r="N119" s="72"/>
      <c r="O119" s="1"/>
      <c r="P119" s="1"/>
    </row>
    <row r="120" spans="1:18">
      <c r="H120" s="2"/>
      <c r="I120" s="4"/>
      <c r="J120" s="4"/>
      <c r="K120" s="5"/>
      <c r="L120" s="1"/>
      <c r="M120" s="1"/>
      <c r="N120" s="1"/>
      <c r="O120" s="1"/>
      <c r="P120" s="1"/>
      <c r="Q120" s="94" t="s">
        <v>15</v>
      </c>
      <c r="R120" s="96"/>
    </row>
    <row r="121" spans="1:18" ht="28.5">
      <c r="A121" s="97" t="s">
        <v>37</v>
      </c>
      <c r="B121" s="97"/>
      <c r="C121" s="97"/>
      <c r="D121" s="97"/>
      <c r="E121" s="97"/>
      <c r="F121" s="97"/>
      <c r="G121" s="97"/>
      <c r="H121" s="97"/>
      <c r="I121" s="97"/>
      <c r="J121" s="97"/>
      <c r="K121" s="97"/>
      <c r="L121" s="97"/>
      <c r="M121" s="97"/>
      <c r="N121" s="97"/>
      <c r="O121" s="97"/>
      <c r="P121" s="97"/>
      <c r="Q121" s="98"/>
      <c r="R121" s="15" t="s">
        <v>36</v>
      </c>
    </row>
    <row r="122" spans="1:18">
      <c r="A122" s="88" t="s">
        <v>102</v>
      </c>
      <c r="B122" s="88"/>
      <c r="C122" s="88"/>
      <c r="D122" s="88"/>
      <c r="E122" s="93" t="str">
        <f>E2</f>
        <v>นายซื่อสัตย์  รักชาติ</v>
      </c>
      <c r="F122" s="93"/>
      <c r="G122" s="93"/>
      <c r="H122" s="93"/>
      <c r="I122" s="93"/>
      <c r="J122" s="16"/>
      <c r="K122" s="7" t="s">
        <v>11</v>
      </c>
      <c r="L122" s="18">
        <v>22</v>
      </c>
      <c r="M122" s="7" t="s">
        <v>30</v>
      </c>
      <c r="N122" s="18">
        <v>10</v>
      </c>
      <c r="O122" s="6" t="s">
        <v>12</v>
      </c>
      <c r="P122" s="6" t="s">
        <v>187</v>
      </c>
    </row>
    <row r="123" spans="1:18">
      <c r="A123" s="55"/>
      <c r="B123" s="60" t="s">
        <v>31</v>
      </c>
      <c r="C123" s="93" t="s">
        <v>189</v>
      </c>
      <c r="D123" s="93"/>
      <c r="E123" s="86" t="s">
        <v>32</v>
      </c>
      <c r="F123" s="86"/>
      <c r="G123" s="86"/>
      <c r="H123" s="86"/>
      <c r="I123" s="86"/>
      <c r="J123" s="7"/>
      <c r="K123" s="6"/>
      <c r="L123" s="6"/>
      <c r="M123" s="6"/>
      <c r="N123" s="6"/>
      <c r="O123" s="6"/>
      <c r="P123" s="6"/>
    </row>
    <row r="125" spans="1:18">
      <c r="A125" s="99" t="s">
        <v>0</v>
      </c>
      <c r="B125" s="100" t="s">
        <v>5</v>
      </c>
      <c r="C125" s="84" t="s">
        <v>1</v>
      </c>
      <c r="D125" s="94" t="s">
        <v>16</v>
      </c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95"/>
    </row>
    <row r="126" spans="1:18" ht="105">
      <c r="A126" s="99"/>
      <c r="B126" s="100"/>
      <c r="C126" s="84"/>
      <c r="D126" s="9" t="s">
        <v>17</v>
      </c>
      <c r="E126" s="9" t="s">
        <v>18</v>
      </c>
      <c r="F126" s="9" t="s">
        <v>22</v>
      </c>
      <c r="G126" s="9" t="s">
        <v>19</v>
      </c>
      <c r="H126" s="9" t="s">
        <v>20</v>
      </c>
      <c r="I126" s="9" t="s">
        <v>21</v>
      </c>
      <c r="J126" s="9" t="s">
        <v>108</v>
      </c>
      <c r="K126" s="9" t="s">
        <v>23</v>
      </c>
      <c r="L126" s="9" t="s">
        <v>24</v>
      </c>
      <c r="M126" s="9" t="s">
        <v>25</v>
      </c>
      <c r="N126" s="9" t="s">
        <v>26</v>
      </c>
      <c r="O126" s="9" t="s">
        <v>27</v>
      </c>
      <c r="P126" s="9" t="s">
        <v>28</v>
      </c>
      <c r="Q126" s="9" t="s">
        <v>29</v>
      </c>
      <c r="R126" s="9" t="s">
        <v>3</v>
      </c>
    </row>
    <row r="127" spans="1:18">
      <c r="A127" s="56"/>
      <c r="B127" s="61"/>
      <c r="C127" s="12" t="s">
        <v>178</v>
      </c>
      <c r="D127" s="53">
        <f t="shared" ref="D127:R127" si="21">SUM(D110)</f>
        <v>10700</v>
      </c>
      <c r="E127" s="53">
        <f t="shared" si="21"/>
        <v>393740</v>
      </c>
      <c r="F127" s="53">
        <f t="shared" si="21"/>
        <v>49000</v>
      </c>
      <c r="G127" s="53">
        <f t="shared" si="21"/>
        <v>0</v>
      </c>
      <c r="H127" s="53">
        <f t="shared" si="21"/>
        <v>132000</v>
      </c>
      <c r="I127" s="53">
        <f t="shared" si="21"/>
        <v>35000</v>
      </c>
      <c r="J127" s="53">
        <f t="shared" si="21"/>
        <v>20000</v>
      </c>
      <c r="K127" s="53">
        <f t="shared" si="21"/>
        <v>280000</v>
      </c>
      <c r="L127" s="53">
        <f t="shared" si="21"/>
        <v>307500</v>
      </c>
      <c r="M127" s="53">
        <f t="shared" si="21"/>
        <v>0</v>
      </c>
      <c r="N127" s="53">
        <f t="shared" si="21"/>
        <v>252000</v>
      </c>
      <c r="O127" s="53">
        <f t="shared" si="21"/>
        <v>10000</v>
      </c>
      <c r="P127" s="53">
        <f t="shared" si="21"/>
        <v>0</v>
      </c>
      <c r="Q127" s="53">
        <f t="shared" si="21"/>
        <v>50500</v>
      </c>
      <c r="R127" s="53">
        <f t="shared" si="21"/>
        <v>1540440</v>
      </c>
    </row>
    <row r="128" spans="1:18">
      <c r="A128" s="56"/>
      <c r="B128" s="61"/>
      <c r="C128" s="12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4">
        <f t="shared" ref="R128:R150" si="22">SUM(D128:Q128)</f>
        <v>0</v>
      </c>
    </row>
    <row r="129" spans="1:18">
      <c r="A129" s="56"/>
      <c r="B129" s="61"/>
      <c r="C129" s="12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4">
        <f t="shared" si="22"/>
        <v>0</v>
      </c>
    </row>
    <row r="130" spans="1:18">
      <c r="A130" s="56"/>
      <c r="B130" s="61"/>
      <c r="C130" s="12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4">
        <f t="shared" si="22"/>
        <v>0</v>
      </c>
    </row>
    <row r="131" spans="1:18">
      <c r="A131" s="56"/>
      <c r="B131" s="61"/>
      <c r="C131" s="12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4">
        <f t="shared" si="22"/>
        <v>0</v>
      </c>
    </row>
    <row r="132" spans="1:18">
      <c r="A132" s="56"/>
      <c r="B132" s="61"/>
      <c r="C132" s="12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4">
        <f t="shared" si="22"/>
        <v>0</v>
      </c>
    </row>
    <row r="133" spans="1:18">
      <c r="A133" s="56"/>
      <c r="B133" s="61"/>
      <c r="C133" s="12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4">
        <f t="shared" si="22"/>
        <v>0</v>
      </c>
    </row>
    <row r="134" spans="1:18">
      <c r="A134" s="56"/>
      <c r="B134" s="61"/>
      <c r="C134" s="12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4">
        <f t="shared" si="22"/>
        <v>0</v>
      </c>
    </row>
    <row r="135" spans="1:18">
      <c r="A135" s="56"/>
      <c r="B135" s="61"/>
      <c r="C135" s="12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4">
        <f t="shared" si="22"/>
        <v>0</v>
      </c>
    </row>
    <row r="136" spans="1:18">
      <c r="A136" s="56"/>
      <c r="B136" s="61"/>
      <c r="C136" s="12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4">
        <f t="shared" si="22"/>
        <v>0</v>
      </c>
    </row>
    <row r="137" spans="1:18">
      <c r="A137" s="56"/>
      <c r="B137" s="61"/>
      <c r="C137" s="12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4">
        <f t="shared" si="22"/>
        <v>0</v>
      </c>
    </row>
    <row r="138" spans="1:18">
      <c r="A138" s="56"/>
      <c r="B138" s="61"/>
      <c r="C138" s="12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4">
        <f t="shared" si="22"/>
        <v>0</v>
      </c>
    </row>
    <row r="139" spans="1:18">
      <c r="A139" s="56"/>
      <c r="B139" s="61"/>
      <c r="C139" s="12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4">
        <f t="shared" si="22"/>
        <v>0</v>
      </c>
    </row>
    <row r="140" spans="1:18">
      <c r="A140" s="56"/>
      <c r="B140" s="61"/>
      <c r="C140" s="12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4">
        <f t="shared" si="22"/>
        <v>0</v>
      </c>
    </row>
    <row r="141" spans="1:18">
      <c r="A141" s="56"/>
      <c r="B141" s="61"/>
      <c r="C141" s="12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4">
        <f t="shared" si="22"/>
        <v>0</v>
      </c>
    </row>
    <row r="142" spans="1:18">
      <c r="A142" s="56"/>
      <c r="B142" s="61"/>
      <c r="C142" s="12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4">
        <f t="shared" si="22"/>
        <v>0</v>
      </c>
    </row>
    <row r="143" spans="1:18">
      <c r="A143" s="56"/>
      <c r="B143" s="61"/>
      <c r="C143" s="12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4">
        <f t="shared" si="22"/>
        <v>0</v>
      </c>
    </row>
    <row r="144" spans="1:18">
      <c r="A144" s="56"/>
      <c r="B144" s="61"/>
      <c r="C144" s="12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4">
        <f t="shared" si="22"/>
        <v>0</v>
      </c>
    </row>
    <row r="145" spans="1:18">
      <c r="A145" s="56"/>
      <c r="B145" s="61"/>
      <c r="C145" s="12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4">
        <f t="shared" si="22"/>
        <v>0</v>
      </c>
    </row>
    <row r="146" spans="1:18">
      <c r="A146" s="56"/>
      <c r="B146" s="61"/>
      <c r="C146" s="12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4">
        <f t="shared" si="22"/>
        <v>0</v>
      </c>
    </row>
    <row r="147" spans="1:18">
      <c r="A147" s="56"/>
      <c r="B147" s="61"/>
      <c r="C147" s="12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4">
        <f t="shared" si="22"/>
        <v>0</v>
      </c>
    </row>
    <row r="148" spans="1:18">
      <c r="A148" s="56"/>
      <c r="B148" s="61"/>
      <c r="C148" s="12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4">
        <f t="shared" si="22"/>
        <v>0</v>
      </c>
    </row>
    <row r="149" spans="1:18">
      <c r="A149" s="56"/>
      <c r="B149" s="61"/>
      <c r="C149" s="12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4">
        <f t="shared" si="22"/>
        <v>0</v>
      </c>
    </row>
    <row r="150" spans="1:18">
      <c r="A150" s="94" t="s">
        <v>3</v>
      </c>
      <c r="B150" s="95"/>
      <c r="C150" s="96"/>
      <c r="D150" s="53">
        <f t="shared" ref="D150:I150" si="23">SUM(D127:D149)</f>
        <v>10700</v>
      </c>
      <c r="E150" s="53">
        <f t="shared" si="23"/>
        <v>393740</v>
      </c>
      <c r="F150" s="53">
        <f t="shared" si="23"/>
        <v>49000</v>
      </c>
      <c r="G150" s="53">
        <f t="shared" si="23"/>
        <v>0</v>
      </c>
      <c r="H150" s="53">
        <f t="shared" si="23"/>
        <v>132000</v>
      </c>
      <c r="I150" s="53">
        <f t="shared" si="23"/>
        <v>35000</v>
      </c>
      <c r="J150" s="53">
        <f>SUM(J127:J149)</f>
        <v>20000</v>
      </c>
      <c r="K150" s="53">
        <f t="shared" ref="K150:Q150" si="24">SUM(K127:K149)</f>
        <v>280000</v>
      </c>
      <c r="L150" s="53">
        <f t="shared" si="24"/>
        <v>307500</v>
      </c>
      <c r="M150" s="53">
        <f t="shared" si="24"/>
        <v>0</v>
      </c>
      <c r="N150" s="53">
        <f t="shared" si="24"/>
        <v>252000</v>
      </c>
      <c r="O150" s="53">
        <f t="shared" si="24"/>
        <v>10000</v>
      </c>
      <c r="P150" s="53">
        <f t="shared" si="24"/>
        <v>0</v>
      </c>
      <c r="Q150" s="53">
        <f t="shared" si="24"/>
        <v>50500</v>
      </c>
      <c r="R150" s="54">
        <f t="shared" si="22"/>
        <v>1540440</v>
      </c>
    </row>
    <row r="152" spans="1:18">
      <c r="G152" s="17" t="s">
        <v>34</v>
      </c>
      <c r="H152" s="92" t="s">
        <v>33</v>
      </c>
      <c r="I152" s="92"/>
      <c r="J152" s="92"/>
      <c r="K152" s="92"/>
      <c r="L152" s="1" t="s">
        <v>35</v>
      </c>
      <c r="M152" s="1"/>
      <c r="N152" s="1"/>
      <c r="O152" s="1"/>
      <c r="P152" s="1"/>
    </row>
    <row r="153" spans="1:18">
      <c r="H153" s="93" t="str">
        <f>E2</f>
        <v>นายซื่อสัตย์  รักชาติ</v>
      </c>
      <c r="I153" s="93"/>
      <c r="J153" s="93"/>
      <c r="K153" s="93"/>
      <c r="L153" s="83"/>
      <c r="M153" s="83"/>
      <c r="N153" s="83"/>
      <c r="O153" s="1"/>
      <c r="P153" s="1"/>
    </row>
    <row r="154" spans="1:18">
      <c r="H154" s="92" t="s">
        <v>14</v>
      </c>
      <c r="I154" s="92"/>
      <c r="J154" s="92"/>
      <c r="K154" s="92"/>
      <c r="L154" s="92"/>
      <c r="M154" s="92"/>
      <c r="N154" s="92"/>
      <c r="O154" s="1"/>
      <c r="P154" s="1"/>
    </row>
    <row r="155" spans="1:18">
      <c r="H155" s="72"/>
      <c r="I155" s="72"/>
      <c r="J155" s="72"/>
      <c r="K155" s="72"/>
      <c r="L155" s="72"/>
      <c r="M155" s="72"/>
      <c r="N155" s="72"/>
      <c r="O155" s="1"/>
      <c r="P155" s="1"/>
    </row>
    <row r="156" spans="1:18">
      <c r="H156" s="72"/>
      <c r="I156" s="72"/>
      <c r="J156" s="72"/>
      <c r="K156" s="72"/>
      <c r="L156" s="72"/>
      <c r="M156" s="72"/>
      <c r="N156" s="72"/>
      <c r="O156" s="1"/>
      <c r="P156" s="1"/>
    </row>
    <row r="157" spans="1:18">
      <c r="H157" s="72"/>
      <c r="I157" s="72"/>
      <c r="J157" s="72"/>
      <c r="K157" s="72"/>
      <c r="L157" s="72"/>
      <c r="M157" s="72"/>
      <c r="N157" s="72"/>
      <c r="O157" s="1"/>
      <c r="P157" s="1"/>
    </row>
    <row r="158" spans="1:18">
      <c r="H158" s="72"/>
      <c r="I158" s="72"/>
      <c r="J158" s="72"/>
      <c r="K158" s="72"/>
      <c r="L158" s="72"/>
      <c r="M158" s="72"/>
      <c r="N158" s="72"/>
      <c r="O158" s="1"/>
      <c r="P158" s="1"/>
    </row>
    <row r="159" spans="1:18">
      <c r="H159" s="72"/>
      <c r="I159" s="72"/>
      <c r="J159" s="72"/>
      <c r="K159" s="72"/>
      <c r="L159" s="72"/>
      <c r="M159" s="72"/>
      <c r="N159" s="72"/>
      <c r="O159" s="1"/>
      <c r="P159" s="1"/>
    </row>
    <row r="160" spans="1:18">
      <c r="H160" s="2"/>
      <c r="I160" s="4"/>
      <c r="J160" s="4"/>
      <c r="K160" s="5"/>
      <c r="L160" s="1"/>
      <c r="M160" s="1"/>
      <c r="N160" s="1"/>
      <c r="O160" s="1"/>
      <c r="P160" s="1"/>
      <c r="Q160" s="94" t="s">
        <v>15</v>
      </c>
      <c r="R160" s="96"/>
    </row>
    <row r="161" spans="1:18" ht="28.5">
      <c r="A161" s="97" t="s">
        <v>37</v>
      </c>
      <c r="B161" s="97"/>
      <c r="C161" s="97"/>
      <c r="D161" s="97"/>
      <c r="E161" s="97"/>
      <c r="F161" s="97"/>
      <c r="G161" s="97"/>
      <c r="H161" s="97"/>
      <c r="I161" s="97"/>
      <c r="J161" s="97"/>
      <c r="K161" s="97"/>
      <c r="L161" s="97"/>
      <c r="M161" s="97"/>
      <c r="N161" s="97"/>
      <c r="O161" s="97"/>
      <c r="P161" s="97"/>
      <c r="Q161" s="98"/>
      <c r="R161" s="15" t="s">
        <v>36</v>
      </c>
    </row>
    <row r="162" spans="1:18">
      <c r="A162" s="88" t="s">
        <v>102</v>
      </c>
      <c r="B162" s="88"/>
      <c r="C162" s="88"/>
      <c r="D162" s="88"/>
      <c r="E162" s="93" t="str">
        <f>E2</f>
        <v>นายซื่อสัตย์  รักชาติ</v>
      </c>
      <c r="F162" s="93"/>
      <c r="G162" s="93"/>
      <c r="H162" s="93"/>
      <c r="I162" s="93"/>
      <c r="J162" s="16"/>
      <c r="K162" s="7" t="s">
        <v>11</v>
      </c>
      <c r="L162" s="18">
        <v>22</v>
      </c>
      <c r="M162" s="7" t="s">
        <v>30</v>
      </c>
      <c r="N162" s="18">
        <v>10</v>
      </c>
      <c r="O162" s="6" t="s">
        <v>12</v>
      </c>
      <c r="P162" s="6" t="s">
        <v>187</v>
      </c>
    </row>
    <row r="163" spans="1:18">
      <c r="A163" s="55"/>
      <c r="B163" s="60" t="s">
        <v>31</v>
      </c>
      <c r="C163" s="93" t="s">
        <v>189</v>
      </c>
      <c r="D163" s="93"/>
      <c r="E163" s="86" t="s">
        <v>32</v>
      </c>
      <c r="F163" s="86"/>
      <c r="G163" s="86"/>
      <c r="H163" s="86"/>
      <c r="I163" s="86"/>
      <c r="J163" s="7"/>
      <c r="K163" s="6"/>
      <c r="L163" s="6"/>
      <c r="M163" s="6"/>
      <c r="N163" s="6"/>
      <c r="O163" s="6"/>
      <c r="P163" s="6"/>
    </row>
    <row r="165" spans="1:18">
      <c r="A165" s="99" t="s">
        <v>0</v>
      </c>
      <c r="B165" s="100" t="s">
        <v>5</v>
      </c>
      <c r="C165" s="84" t="s">
        <v>1</v>
      </c>
      <c r="D165" s="94" t="s">
        <v>16</v>
      </c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95"/>
    </row>
    <row r="166" spans="1:18" ht="105">
      <c r="A166" s="99"/>
      <c r="B166" s="100"/>
      <c r="C166" s="84"/>
      <c r="D166" s="9" t="s">
        <v>17</v>
      </c>
      <c r="E166" s="9" t="s">
        <v>18</v>
      </c>
      <c r="F166" s="9" t="s">
        <v>22</v>
      </c>
      <c r="G166" s="9" t="s">
        <v>19</v>
      </c>
      <c r="H166" s="9" t="s">
        <v>20</v>
      </c>
      <c r="I166" s="9" t="s">
        <v>21</v>
      </c>
      <c r="J166" s="9" t="s">
        <v>108</v>
      </c>
      <c r="K166" s="9" t="s">
        <v>23</v>
      </c>
      <c r="L166" s="9" t="s">
        <v>24</v>
      </c>
      <c r="M166" s="9" t="s">
        <v>25</v>
      </c>
      <c r="N166" s="9" t="s">
        <v>26</v>
      </c>
      <c r="O166" s="9" t="s">
        <v>27</v>
      </c>
      <c r="P166" s="9" t="s">
        <v>28</v>
      </c>
      <c r="Q166" s="9" t="s">
        <v>29</v>
      </c>
      <c r="R166" s="9" t="s">
        <v>3</v>
      </c>
    </row>
    <row r="167" spans="1:18">
      <c r="A167" s="56"/>
      <c r="B167" s="61"/>
      <c r="C167" s="12" t="s">
        <v>178</v>
      </c>
      <c r="D167" s="53">
        <f t="shared" ref="D167:R167" si="25">SUM(D150)</f>
        <v>10700</v>
      </c>
      <c r="E167" s="53">
        <f t="shared" si="25"/>
        <v>393740</v>
      </c>
      <c r="F167" s="53">
        <f t="shared" si="25"/>
        <v>49000</v>
      </c>
      <c r="G167" s="53">
        <f t="shared" si="25"/>
        <v>0</v>
      </c>
      <c r="H167" s="53">
        <f t="shared" si="25"/>
        <v>132000</v>
      </c>
      <c r="I167" s="53">
        <f t="shared" si="25"/>
        <v>35000</v>
      </c>
      <c r="J167" s="53">
        <f t="shared" si="25"/>
        <v>20000</v>
      </c>
      <c r="K167" s="53">
        <f t="shared" si="25"/>
        <v>280000</v>
      </c>
      <c r="L167" s="53">
        <f t="shared" si="25"/>
        <v>307500</v>
      </c>
      <c r="M167" s="53">
        <f t="shared" si="25"/>
        <v>0</v>
      </c>
      <c r="N167" s="53">
        <f t="shared" si="25"/>
        <v>252000</v>
      </c>
      <c r="O167" s="53">
        <f t="shared" si="25"/>
        <v>10000</v>
      </c>
      <c r="P167" s="53">
        <f t="shared" si="25"/>
        <v>0</v>
      </c>
      <c r="Q167" s="53">
        <f t="shared" si="25"/>
        <v>50500</v>
      </c>
      <c r="R167" s="53">
        <f t="shared" si="25"/>
        <v>1540440</v>
      </c>
    </row>
    <row r="168" spans="1:18">
      <c r="A168" s="56"/>
      <c r="B168" s="61"/>
      <c r="C168" s="12"/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4">
        <f t="shared" ref="R168:R190" si="26">SUM(D168:Q168)</f>
        <v>0</v>
      </c>
    </row>
    <row r="169" spans="1:18">
      <c r="A169" s="56"/>
      <c r="B169" s="61"/>
      <c r="C169" s="12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4">
        <f t="shared" si="26"/>
        <v>0</v>
      </c>
    </row>
    <row r="170" spans="1:18">
      <c r="A170" s="56"/>
      <c r="B170" s="61"/>
      <c r="C170" s="12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4">
        <f t="shared" si="26"/>
        <v>0</v>
      </c>
    </row>
    <row r="171" spans="1:18">
      <c r="A171" s="56"/>
      <c r="B171" s="61"/>
      <c r="C171" s="12"/>
      <c r="D171" s="53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4">
        <f t="shared" si="26"/>
        <v>0</v>
      </c>
    </row>
    <row r="172" spans="1:18">
      <c r="A172" s="56"/>
      <c r="B172" s="61"/>
      <c r="C172" s="12"/>
      <c r="D172" s="53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4">
        <f t="shared" si="26"/>
        <v>0</v>
      </c>
    </row>
    <row r="173" spans="1:18">
      <c r="A173" s="56"/>
      <c r="B173" s="61"/>
      <c r="C173" s="12"/>
      <c r="D173" s="53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4">
        <f t="shared" si="26"/>
        <v>0</v>
      </c>
    </row>
    <row r="174" spans="1:18">
      <c r="A174" s="56"/>
      <c r="B174" s="61"/>
      <c r="C174" s="12"/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4">
        <f t="shared" si="26"/>
        <v>0</v>
      </c>
    </row>
    <row r="175" spans="1:18">
      <c r="A175" s="56"/>
      <c r="B175" s="61"/>
      <c r="C175" s="12"/>
      <c r="D175" s="53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4">
        <f t="shared" si="26"/>
        <v>0</v>
      </c>
    </row>
    <row r="176" spans="1:18">
      <c r="A176" s="56"/>
      <c r="B176" s="61"/>
      <c r="C176" s="12"/>
      <c r="D176" s="53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4">
        <f t="shared" si="26"/>
        <v>0</v>
      </c>
    </row>
    <row r="177" spans="1:18">
      <c r="A177" s="56"/>
      <c r="B177" s="61"/>
      <c r="C177" s="12"/>
      <c r="D177" s="53"/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4">
        <f t="shared" si="26"/>
        <v>0</v>
      </c>
    </row>
    <row r="178" spans="1:18">
      <c r="A178" s="56"/>
      <c r="B178" s="61"/>
      <c r="C178" s="12"/>
      <c r="D178" s="53"/>
      <c r="E178" s="53"/>
      <c r="F178" s="53"/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4">
        <f t="shared" si="26"/>
        <v>0</v>
      </c>
    </row>
    <row r="179" spans="1:18">
      <c r="A179" s="56"/>
      <c r="B179" s="61"/>
      <c r="C179" s="12"/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4">
        <f t="shared" si="26"/>
        <v>0</v>
      </c>
    </row>
    <row r="180" spans="1:18">
      <c r="A180" s="56"/>
      <c r="B180" s="61"/>
      <c r="C180" s="12"/>
      <c r="D180" s="53"/>
      <c r="E180" s="53"/>
      <c r="F180" s="53"/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4">
        <f t="shared" si="26"/>
        <v>0</v>
      </c>
    </row>
    <row r="181" spans="1:18">
      <c r="A181" s="56"/>
      <c r="B181" s="61"/>
      <c r="C181" s="12"/>
      <c r="D181" s="53"/>
      <c r="E181" s="53"/>
      <c r="F181" s="53"/>
      <c r="G181" s="53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54">
        <f t="shared" si="26"/>
        <v>0</v>
      </c>
    </row>
    <row r="182" spans="1:18">
      <c r="A182" s="56"/>
      <c r="B182" s="61"/>
      <c r="C182" s="12"/>
      <c r="D182" s="53"/>
      <c r="E182" s="53"/>
      <c r="F182" s="53"/>
      <c r="G182" s="53"/>
      <c r="H182" s="53"/>
      <c r="I182" s="53"/>
      <c r="J182" s="53"/>
      <c r="K182" s="53"/>
      <c r="L182" s="53"/>
      <c r="M182" s="53"/>
      <c r="N182" s="53"/>
      <c r="O182" s="53"/>
      <c r="P182" s="53"/>
      <c r="Q182" s="53"/>
      <c r="R182" s="54">
        <f t="shared" si="26"/>
        <v>0</v>
      </c>
    </row>
    <row r="183" spans="1:18">
      <c r="A183" s="56"/>
      <c r="B183" s="61"/>
      <c r="C183" s="12"/>
      <c r="D183" s="53"/>
      <c r="E183" s="53"/>
      <c r="F183" s="53"/>
      <c r="G183" s="53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4">
        <f t="shared" si="26"/>
        <v>0</v>
      </c>
    </row>
    <row r="184" spans="1:18">
      <c r="A184" s="56"/>
      <c r="B184" s="61"/>
      <c r="C184" s="12"/>
      <c r="D184" s="53"/>
      <c r="E184" s="53"/>
      <c r="F184" s="53"/>
      <c r="G184" s="53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R184" s="54">
        <f t="shared" si="26"/>
        <v>0</v>
      </c>
    </row>
    <row r="185" spans="1:18">
      <c r="A185" s="56"/>
      <c r="B185" s="61"/>
      <c r="C185" s="12"/>
      <c r="D185" s="53"/>
      <c r="E185" s="53"/>
      <c r="F185" s="53"/>
      <c r="G185" s="53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4">
        <f t="shared" si="26"/>
        <v>0</v>
      </c>
    </row>
    <row r="186" spans="1:18">
      <c r="A186" s="56"/>
      <c r="B186" s="61"/>
      <c r="C186" s="12"/>
      <c r="D186" s="53"/>
      <c r="E186" s="53"/>
      <c r="F186" s="53"/>
      <c r="G186" s="53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4">
        <f t="shared" si="26"/>
        <v>0</v>
      </c>
    </row>
    <row r="187" spans="1:18">
      <c r="A187" s="56"/>
      <c r="B187" s="61"/>
      <c r="C187" s="12"/>
      <c r="D187" s="53"/>
      <c r="E187" s="53"/>
      <c r="F187" s="53"/>
      <c r="G187" s="53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4">
        <f t="shared" si="26"/>
        <v>0</v>
      </c>
    </row>
    <row r="188" spans="1:18">
      <c r="A188" s="56"/>
      <c r="B188" s="61"/>
      <c r="C188" s="12"/>
      <c r="D188" s="53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4">
        <f t="shared" si="26"/>
        <v>0</v>
      </c>
    </row>
    <row r="189" spans="1:18">
      <c r="A189" s="56"/>
      <c r="B189" s="61"/>
      <c r="C189" s="12"/>
      <c r="D189" s="53"/>
      <c r="E189" s="53"/>
      <c r="F189" s="53"/>
      <c r="G189" s="53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4">
        <f t="shared" si="26"/>
        <v>0</v>
      </c>
    </row>
    <row r="190" spans="1:18">
      <c r="A190" s="94" t="s">
        <v>3</v>
      </c>
      <c r="B190" s="95"/>
      <c r="C190" s="96"/>
      <c r="D190" s="53">
        <f t="shared" ref="D190:I190" si="27">SUM(D167:D189)</f>
        <v>10700</v>
      </c>
      <c r="E190" s="53">
        <f t="shared" si="27"/>
        <v>393740</v>
      </c>
      <c r="F190" s="53">
        <f t="shared" si="27"/>
        <v>49000</v>
      </c>
      <c r="G190" s="53">
        <f t="shared" si="27"/>
        <v>0</v>
      </c>
      <c r="H190" s="53">
        <f t="shared" si="27"/>
        <v>132000</v>
      </c>
      <c r="I190" s="53">
        <f t="shared" si="27"/>
        <v>35000</v>
      </c>
      <c r="J190" s="53">
        <f>SUM(J167:J189)</f>
        <v>20000</v>
      </c>
      <c r="K190" s="53">
        <f t="shared" ref="K190:Q190" si="28">SUM(K167:K189)</f>
        <v>280000</v>
      </c>
      <c r="L190" s="53">
        <f t="shared" si="28"/>
        <v>307500</v>
      </c>
      <c r="M190" s="53">
        <f t="shared" si="28"/>
        <v>0</v>
      </c>
      <c r="N190" s="53">
        <f t="shared" si="28"/>
        <v>252000</v>
      </c>
      <c r="O190" s="53">
        <f t="shared" si="28"/>
        <v>10000</v>
      </c>
      <c r="P190" s="53">
        <f t="shared" si="28"/>
        <v>0</v>
      </c>
      <c r="Q190" s="53">
        <f t="shared" si="28"/>
        <v>50500</v>
      </c>
      <c r="R190" s="54">
        <f t="shared" si="26"/>
        <v>1540440</v>
      </c>
    </row>
    <row r="192" spans="1:18">
      <c r="G192" s="17" t="s">
        <v>34</v>
      </c>
      <c r="H192" s="92" t="s">
        <v>33</v>
      </c>
      <c r="I192" s="92"/>
      <c r="J192" s="92"/>
      <c r="K192" s="92"/>
      <c r="L192" s="1" t="s">
        <v>35</v>
      </c>
      <c r="M192" s="1"/>
      <c r="N192" s="1"/>
      <c r="O192" s="1"/>
      <c r="P192" s="1"/>
    </row>
    <row r="193" spans="1:18">
      <c r="H193" s="93" t="str">
        <f>E2</f>
        <v>นายซื่อสัตย์  รักชาติ</v>
      </c>
      <c r="I193" s="93"/>
      <c r="J193" s="93"/>
      <c r="K193" s="93"/>
      <c r="L193" s="83"/>
      <c r="M193" s="83"/>
      <c r="N193" s="83"/>
      <c r="O193" s="1"/>
      <c r="P193" s="1"/>
    </row>
    <row r="194" spans="1:18">
      <c r="H194" s="92" t="s">
        <v>14</v>
      </c>
      <c r="I194" s="92"/>
      <c r="J194" s="92"/>
      <c r="K194" s="92"/>
      <c r="L194" s="92"/>
      <c r="M194" s="92"/>
      <c r="N194" s="92"/>
      <c r="O194" s="1"/>
      <c r="P194" s="1"/>
    </row>
    <row r="195" spans="1:18">
      <c r="H195" s="72"/>
      <c r="I195" s="72"/>
      <c r="J195" s="72"/>
      <c r="K195" s="72"/>
      <c r="L195" s="72"/>
      <c r="M195" s="72"/>
      <c r="N195" s="72"/>
      <c r="O195" s="1"/>
      <c r="P195" s="1"/>
    </row>
    <row r="196" spans="1:18">
      <c r="H196" s="72"/>
      <c r="I196" s="72"/>
      <c r="J196" s="72"/>
      <c r="K196" s="72"/>
      <c r="L196" s="72"/>
      <c r="M196" s="72"/>
      <c r="N196" s="72"/>
      <c r="O196" s="1"/>
      <c r="P196" s="1"/>
    </row>
    <row r="197" spans="1:18">
      <c r="H197" s="72"/>
      <c r="I197" s="72"/>
      <c r="J197" s="72"/>
      <c r="K197" s="72"/>
      <c r="L197" s="72"/>
      <c r="M197" s="72"/>
      <c r="N197" s="72"/>
      <c r="O197" s="1"/>
      <c r="P197" s="1"/>
    </row>
    <row r="198" spans="1:18">
      <c r="H198" s="72"/>
      <c r="I198" s="72"/>
      <c r="J198" s="72"/>
      <c r="K198" s="72"/>
      <c r="L198" s="72"/>
      <c r="M198" s="72"/>
      <c r="N198" s="72"/>
      <c r="O198" s="1"/>
      <c r="P198" s="1"/>
    </row>
    <row r="199" spans="1:18">
      <c r="H199" s="72"/>
      <c r="I199" s="72"/>
      <c r="J199" s="72"/>
      <c r="K199" s="72"/>
      <c r="L199" s="72"/>
      <c r="M199" s="72"/>
      <c r="N199" s="72"/>
      <c r="O199" s="1"/>
      <c r="P199" s="1"/>
    </row>
    <row r="200" spans="1:18">
      <c r="H200" s="2"/>
      <c r="I200" s="4"/>
      <c r="J200" s="4"/>
      <c r="K200" s="5"/>
      <c r="L200" s="1"/>
      <c r="M200" s="1"/>
      <c r="N200" s="1"/>
      <c r="O200" s="1"/>
      <c r="P200" s="1"/>
      <c r="Q200" s="94" t="s">
        <v>15</v>
      </c>
      <c r="R200" s="96"/>
    </row>
    <row r="201" spans="1:18" ht="28.5">
      <c r="A201" s="97" t="s">
        <v>37</v>
      </c>
      <c r="B201" s="97"/>
      <c r="C201" s="97"/>
      <c r="D201" s="97"/>
      <c r="E201" s="97"/>
      <c r="F201" s="97"/>
      <c r="G201" s="97"/>
      <c r="H201" s="97"/>
      <c r="I201" s="97"/>
      <c r="J201" s="97"/>
      <c r="K201" s="97"/>
      <c r="L201" s="97"/>
      <c r="M201" s="97"/>
      <c r="N201" s="97"/>
      <c r="O201" s="97"/>
      <c r="P201" s="97"/>
      <c r="Q201" s="98"/>
      <c r="R201" s="15" t="s">
        <v>36</v>
      </c>
    </row>
    <row r="202" spans="1:18">
      <c r="A202" s="88" t="s">
        <v>102</v>
      </c>
      <c r="B202" s="88"/>
      <c r="C202" s="88"/>
      <c r="D202" s="88"/>
      <c r="E202" s="93" t="str">
        <f>E2</f>
        <v>นายซื่อสัตย์  รักชาติ</v>
      </c>
      <c r="F202" s="93"/>
      <c r="G202" s="93"/>
      <c r="H202" s="93"/>
      <c r="I202" s="93"/>
      <c r="J202" s="16"/>
      <c r="K202" s="7" t="s">
        <v>11</v>
      </c>
      <c r="L202" s="18">
        <v>22</v>
      </c>
      <c r="M202" s="7" t="s">
        <v>30</v>
      </c>
      <c r="N202" s="18">
        <v>10</v>
      </c>
      <c r="O202" s="6" t="s">
        <v>12</v>
      </c>
      <c r="P202" s="6" t="s">
        <v>187</v>
      </c>
    </row>
    <row r="203" spans="1:18">
      <c r="A203" s="55"/>
      <c r="B203" s="60" t="s">
        <v>31</v>
      </c>
      <c r="C203" s="93" t="s">
        <v>189</v>
      </c>
      <c r="D203" s="93"/>
      <c r="E203" s="86" t="s">
        <v>32</v>
      </c>
      <c r="F203" s="86"/>
      <c r="G203" s="86"/>
      <c r="H203" s="86"/>
      <c r="I203" s="86"/>
      <c r="J203" s="7"/>
      <c r="K203" s="6"/>
      <c r="L203" s="6"/>
      <c r="M203" s="6"/>
      <c r="N203" s="6"/>
      <c r="O203" s="6"/>
      <c r="P203" s="6"/>
    </row>
    <row r="205" spans="1:18">
      <c r="A205" s="99" t="s">
        <v>0</v>
      </c>
      <c r="B205" s="100" t="s">
        <v>5</v>
      </c>
      <c r="C205" s="84" t="s">
        <v>1</v>
      </c>
      <c r="D205" s="94" t="s">
        <v>16</v>
      </c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95"/>
    </row>
    <row r="206" spans="1:18" ht="105">
      <c r="A206" s="99"/>
      <c r="B206" s="100"/>
      <c r="C206" s="84"/>
      <c r="D206" s="9" t="s">
        <v>17</v>
      </c>
      <c r="E206" s="9" t="s">
        <v>18</v>
      </c>
      <c r="F206" s="9" t="s">
        <v>22</v>
      </c>
      <c r="G206" s="9" t="s">
        <v>19</v>
      </c>
      <c r="H206" s="9" t="s">
        <v>20</v>
      </c>
      <c r="I206" s="9" t="s">
        <v>21</v>
      </c>
      <c r="J206" s="9" t="s">
        <v>108</v>
      </c>
      <c r="K206" s="9" t="s">
        <v>23</v>
      </c>
      <c r="L206" s="9" t="s">
        <v>24</v>
      </c>
      <c r="M206" s="9" t="s">
        <v>25</v>
      </c>
      <c r="N206" s="9" t="s">
        <v>26</v>
      </c>
      <c r="O206" s="9" t="s">
        <v>27</v>
      </c>
      <c r="P206" s="9" t="s">
        <v>28</v>
      </c>
      <c r="Q206" s="9" t="s">
        <v>29</v>
      </c>
      <c r="R206" s="9" t="s">
        <v>3</v>
      </c>
    </row>
    <row r="207" spans="1:18">
      <c r="A207" s="56"/>
      <c r="B207" s="61"/>
      <c r="C207" s="12" t="s">
        <v>178</v>
      </c>
      <c r="D207" s="53">
        <f t="shared" ref="D207:R207" si="29">SUM(D190)</f>
        <v>10700</v>
      </c>
      <c r="E207" s="53">
        <f t="shared" si="29"/>
        <v>393740</v>
      </c>
      <c r="F207" s="53">
        <f t="shared" si="29"/>
        <v>49000</v>
      </c>
      <c r="G207" s="53">
        <f t="shared" si="29"/>
        <v>0</v>
      </c>
      <c r="H207" s="53">
        <f t="shared" si="29"/>
        <v>132000</v>
      </c>
      <c r="I207" s="53">
        <f t="shared" si="29"/>
        <v>35000</v>
      </c>
      <c r="J207" s="53">
        <f t="shared" si="29"/>
        <v>20000</v>
      </c>
      <c r="K207" s="53">
        <f t="shared" si="29"/>
        <v>280000</v>
      </c>
      <c r="L207" s="53">
        <f t="shared" si="29"/>
        <v>307500</v>
      </c>
      <c r="M207" s="53">
        <f t="shared" si="29"/>
        <v>0</v>
      </c>
      <c r="N207" s="53">
        <f t="shared" si="29"/>
        <v>252000</v>
      </c>
      <c r="O207" s="53">
        <f t="shared" si="29"/>
        <v>10000</v>
      </c>
      <c r="P207" s="53">
        <f t="shared" si="29"/>
        <v>0</v>
      </c>
      <c r="Q207" s="53">
        <f t="shared" si="29"/>
        <v>50500</v>
      </c>
      <c r="R207" s="53">
        <f t="shared" si="29"/>
        <v>1540440</v>
      </c>
    </row>
    <row r="208" spans="1:18">
      <c r="A208" s="56"/>
      <c r="B208" s="61"/>
      <c r="C208" s="12"/>
      <c r="D208" s="53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4">
        <f t="shared" ref="R208:R230" si="30">SUM(D208:Q208)</f>
        <v>0</v>
      </c>
    </row>
    <row r="209" spans="1:18">
      <c r="A209" s="56"/>
      <c r="B209" s="61"/>
      <c r="C209" s="12"/>
      <c r="D209" s="53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4">
        <f t="shared" si="30"/>
        <v>0</v>
      </c>
    </row>
    <row r="210" spans="1:18">
      <c r="A210" s="56"/>
      <c r="B210" s="61"/>
      <c r="C210" s="12"/>
      <c r="D210" s="53"/>
      <c r="E210" s="53"/>
      <c r="F210" s="53"/>
      <c r="G210" s="53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4">
        <f t="shared" si="30"/>
        <v>0</v>
      </c>
    </row>
    <row r="211" spans="1:18">
      <c r="A211" s="56"/>
      <c r="B211" s="61"/>
      <c r="C211" s="12"/>
      <c r="D211" s="53"/>
      <c r="E211" s="53"/>
      <c r="F211" s="53"/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4">
        <f t="shared" si="30"/>
        <v>0</v>
      </c>
    </row>
    <row r="212" spans="1:18">
      <c r="A212" s="56"/>
      <c r="B212" s="61"/>
      <c r="C212" s="12"/>
      <c r="D212" s="53"/>
      <c r="E212" s="53"/>
      <c r="F212" s="53"/>
      <c r="G212" s="53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4">
        <f t="shared" si="30"/>
        <v>0</v>
      </c>
    </row>
    <row r="213" spans="1:18">
      <c r="A213" s="56"/>
      <c r="B213" s="61"/>
      <c r="C213" s="12"/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4">
        <f t="shared" si="30"/>
        <v>0</v>
      </c>
    </row>
    <row r="214" spans="1:18">
      <c r="A214" s="56"/>
      <c r="B214" s="61"/>
      <c r="C214" s="12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4">
        <f t="shared" si="30"/>
        <v>0</v>
      </c>
    </row>
    <row r="215" spans="1:18">
      <c r="A215" s="56"/>
      <c r="B215" s="61"/>
      <c r="C215" s="12"/>
      <c r="D215" s="53"/>
      <c r="E215" s="53"/>
      <c r="F215" s="53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4">
        <f t="shared" si="30"/>
        <v>0</v>
      </c>
    </row>
    <row r="216" spans="1:18">
      <c r="A216" s="56"/>
      <c r="B216" s="61"/>
      <c r="C216" s="12"/>
      <c r="D216" s="53"/>
      <c r="E216" s="53"/>
      <c r="F216" s="53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4">
        <f t="shared" si="30"/>
        <v>0</v>
      </c>
    </row>
    <row r="217" spans="1:18">
      <c r="A217" s="56"/>
      <c r="B217" s="61"/>
      <c r="C217" s="12"/>
      <c r="D217" s="53"/>
      <c r="E217" s="53"/>
      <c r="F217" s="53"/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4">
        <f t="shared" si="30"/>
        <v>0</v>
      </c>
    </row>
    <row r="218" spans="1:18">
      <c r="A218" s="56"/>
      <c r="B218" s="61"/>
      <c r="C218" s="12"/>
      <c r="D218" s="53"/>
      <c r="E218" s="53"/>
      <c r="F218" s="53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4">
        <f t="shared" si="30"/>
        <v>0</v>
      </c>
    </row>
    <row r="219" spans="1:18">
      <c r="A219" s="56"/>
      <c r="B219" s="61"/>
      <c r="C219" s="12"/>
      <c r="D219" s="53"/>
      <c r="E219" s="53"/>
      <c r="F219" s="53"/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4">
        <f t="shared" si="30"/>
        <v>0</v>
      </c>
    </row>
    <row r="220" spans="1:18">
      <c r="A220" s="56"/>
      <c r="B220" s="61"/>
      <c r="C220" s="12"/>
      <c r="D220" s="53"/>
      <c r="E220" s="53"/>
      <c r="F220" s="53"/>
      <c r="G220" s="53"/>
      <c r="H220" s="53"/>
      <c r="I220" s="53"/>
      <c r="J220" s="53"/>
      <c r="K220" s="53"/>
      <c r="L220" s="53"/>
      <c r="M220" s="53"/>
      <c r="N220" s="53"/>
      <c r="O220" s="53"/>
      <c r="P220" s="53"/>
      <c r="Q220" s="53"/>
      <c r="R220" s="54">
        <f t="shared" si="30"/>
        <v>0</v>
      </c>
    </row>
    <row r="221" spans="1:18">
      <c r="A221" s="56"/>
      <c r="B221" s="61"/>
      <c r="C221" s="12"/>
      <c r="D221" s="53"/>
      <c r="E221" s="53"/>
      <c r="F221" s="53"/>
      <c r="G221" s="53"/>
      <c r="H221" s="53"/>
      <c r="I221" s="53"/>
      <c r="J221" s="53"/>
      <c r="K221" s="53"/>
      <c r="L221" s="53"/>
      <c r="M221" s="53"/>
      <c r="N221" s="53"/>
      <c r="O221" s="53"/>
      <c r="P221" s="53"/>
      <c r="Q221" s="53"/>
      <c r="R221" s="54">
        <f t="shared" si="30"/>
        <v>0</v>
      </c>
    </row>
    <row r="222" spans="1:18">
      <c r="A222" s="56"/>
      <c r="B222" s="61"/>
      <c r="C222" s="12"/>
      <c r="D222" s="53"/>
      <c r="E222" s="53"/>
      <c r="F222" s="53"/>
      <c r="G222" s="53"/>
      <c r="H222" s="53"/>
      <c r="I222" s="53"/>
      <c r="J222" s="53"/>
      <c r="K222" s="53"/>
      <c r="L222" s="53"/>
      <c r="M222" s="53"/>
      <c r="N222" s="53"/>
      <c r="O222" s="53"/>
      <c r="P222" s="53"/>
      <c r="Q222" s="53"/>
      <c r="R222" s="54">
        <f t="shared" si="30"/>
        <v>0</v>
      </c>
    </row>
    <row r="223" spans="1:18">
      <c r="A223" s="56"/>
      <c r="B223" s="61"/>
      <c r="C223" s="12"/>
      <c r="D223" s="53"/>
      <c r="E223" s="53"/>
      <c r="F223" s="53"/>
      <c r="G223" s="53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4">
        <f t="shared" si="30"/>
        <v>0</v>
      </c>
    </row>
    <row r="224" spans="1:18">
      <c r="A224" s="56"/>
      <c r="B224" s="61"/>
      <c r="C224" s="12"/>
      <c r="D224" s="53"/>
      <c r="E224" s="53"/>
      <c r="F224" s="53"/>
      <c r="G224" s="53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4">
        <f t="shared" si="30"/>
        <v>0</v>
      </c>
    </row>
    <row r="225" spans="1:18">
      <c r="A225" s="56"/>
      <c r="B225" s="61"/>
      <c r="C225" s="12"/>
      <c r="D225" s="53"/>
      <c r="E225" s="53"/>
      <c r="F225" s="53"/>
      <c r="G225" s="53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4">
        <f t="shared" si="30"/>
        <v>0</v>
      </c>
    </row>
    <row r="226" spans="1:18">
      <c r="A226" s="56"/>
      <c r="B226" s="61"/>
      <c r="C226" s="12"/>
      <c r="D226" s="53"/>
      <c r="E226" s="53"/>
      <c r="F226" s="53"/>
      <c r="G226" s="53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4">
        <f t="shared" si="30"/>
        <v>0</v>
      </c>
    </row>
    <row r="227" spans="1:18">
      <c r="A227" s="56"/>
      <c r="B227" s="61"/>
      <c r="C227" s="12"/>
      <c r="D227" s="53"/>
      <c r="E227" s="53"/>
      <c r="F227" s="53"/>
      <c r="G227" s="53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4">
        <f t="shared" si="30"/>
        <v>0</v>
      </c>
    </row>
    <row r="228" spans="1:18">
      <c r="A228" s="56"/>
      <c r="B228" s="61"/>
      <c r="C228" s="12"/>
      <c r="D228" s="53"/>
      <c r="E228" s="53"/>
      <c r="F228" s="53"/>
      <c r="G228" s="53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4">
        <f t="shared" si="30"/>
        <v>0</v>
      </c>
    </row>
    <row r="229" spans="1:18">
      <c r="A229" s="56"/>
      <c r="B229" s="61"/>
      <c r="C229" s="12"/>
      <c r="D229" s="53"/>
      <c r="E229" s="53"/>
      <c r="F229" s="53"/>
      <c r="G229" s="53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4">
        <f t="shared" si="30"/>
        <v>0</v>
      </c>
    </row>
    <row r="230" spans="1:18">
      <c r="A230" s="94" t="s">
        <v>3</v>
      </c>
      <c r="B230" s="95"/>
      <c r="C230" s="96"/>
      <c r="D230" s="53">
        <f>SUM(D207:D229)</f>
        <v>10700</v>
      </c>
      <c r="E230" s="53">
        <f t="shared" ref="E230:I230" si="31">SUM(E207:E229)</f>
        <v>393740</v>
      </c>
      <c r="F230" s="53">
        <f t="shared" si="31"/>
        <v>49000</v>
      </c>
      <c r="G230" s="53">
        <f t="shared" si="31"/>
        <v>0</v>
      </c>
      <c r="H230" s="53">
        <f t="shared" si="31"/>
        <v>132000</v>
      </c>
      <c r="I230" s="53">
        <f t="shared" si="31"/>
        <v>35000</v>
      </c>
      <c r="J230" s="53">
        <f>SUM(J207:J229)</f>
        <v>20000</v>
      </c>
      <c r="K230" s="53">
        <f t="shared" ref="K230:Q230" si="32">SUM(K207:K229)</f>
        <v>280000</v>
      </c>
      <c r="L230" s="53">
        <f t="shared" si="32"/>
        <v>307500</v>
      </c>
      <c r="M230" s="53">
        <f t="shared" si="32"/>
        <v>0</v>
      </c>
      <c r="N230" s="53">
        <f t="shared" si="32"/>
        <v>252000</v>
      </c>
      <c r="O230" s="53">
        <f t="shared" si="32"/>
        <v>10000</v>
      </c>
      <c r="P230" s="53">
        <f t="shared" si="32"/>
        <v>0</v>
      </c>
      <c r="Q230" s="53">
        <f t="shared" si="32"/>
        <v>50500</v>
      </c>
      <c r="R230" s="54">
        <f t="shared" si="30"/>
        <v>1540440</v>
      </c>
    </row>
    <row r="232" spans="1:18">
      <c r="G232" s="17" t="s">
        <v>34</v>
      </c>
      <c r="H232" s="92" t="s">
        <v>33</v>
      </c>
      <c r="I232" s="92"/>
      <c r="J232" s="92"/>
      <c r="K232" s="92"/>
      <c r="L232" s="1" t="s">
        <v>35</v>
      </c>
      <c r="M232" s="1"/>
      <c r="N232" s="1"/>
      <c r="O232" s="1"/>
      <c r="P232" s="1"/>
    </row>
    <row r="233" spans="1:18">
      <c r="H233" s="93" t="str">
        <f>E2</f>
        <v>นายซื่อสัตย์  รักชาติ</v>
      </c>
      <c r="I233" s="93"/>
      <c r="J233" s="93"/>
      <c r="K233" s="93"/>
      <c r="L233" s="83"/>
      <c r="M233" s="83"/>
      <c r="N233" s="83"/>
      <c r="O233" s="1"/>
      <c r="P233" s="1"/>
    </row>
    <row r="234" spans="1:18">
      <c r="H234" s="92" t="s">
        <v>14</v>
      </c>
      <c r="I234" s="92"/>
      <c r="J234" s="92"/>
      <c r="K234" s="92"/>
      <c r="L234" s="92"/>
      <c r="M234" s="92"/>
      <c r="N234" s="92"/>
      <c r="O234" s="1"/>
      <c r="P234" s="1"/>
    </row>
    <row r="235" spans="1:18">
      <c r="H235" s="2"/>
      <c r="I235" s="4"/>
      <c r="J235" s="4"/>
      <c r="K235" s="5"/>
      <c r="L235" s="1"/>
      <c r="M235" s="1"/>
      <c r="N235" s="1"/>
      <c r="O235" s="1"/>
      <c r="P235" s="1"/>
      <c r="Q235" s="94" t="s">
        <v>15</v>
      </c>
      <c r="R235" s="96"/>
    </row>
  </sheetData>
  <mergeCells count="96">
    <mergeCell ref="L73:N73"/>
    <mergeCell ref="H74:K74"/>
    <mergeCell ref="L74:N74"/>
    <mergeCell ref="A2:D2"/>
    <mergeCell ref="E2:I2"/>
    <mergeCell ref="C3:D3"/>
    <mergeCell ref="E3:I3"/>
    <mergeCell ref="D5:R5"/>
    <mergeCell ref="A5:A6"/>
    <mergeCell ref="B5:B6"/>
    <mergeCell ref="C5:C6"/>
    <mergeCell ref="Q40:R40"/>
    <mergeCell ref="L35:N35"/>
    <mergeCell ref="L36:N36"/>
    <mergeCell ref="H34:K34"/>
    <mergeCell ref="A32:C32"/>
    <mergeCell ref="H35:K35"/>
    <mergeCell ref="H36:K36"/>
    <mergeCell ref="A42:D42"/>
    <mergeCell ref="E42:I42"/>
    <mergeCell ref="A85:A86"/>
    <mergeCell ref="B85:B86"/>
    <mergeCell ref="C85:C86"/>
    <mergeCell ref="A70:C70"/>
    <mergeCell ref="D45:R45"/>
    <mergeCell ref="C43:D43"/>
    <mergeCell ref="E43:I43"/>
    <mergeCell ref="A45:A46"/>
    <mergeCell ref="B45:B46"/>
    <mergeCell ref="C45:C46"/>
    <mergeCell ref="Q80:R80"/>
    <mergeCell ref="H72:K72"/>
    <mergeCell ref="H73:K73"/>
    <mergeCell ref="A110:C110"/>
    <mergeCell ref="A82:D82"/>
    <mergeCell ref="D85:R85"/>
    <mergeCell ref="E82:I82"/>
    <mergeCell ref="C83:D83"/>
    <mergeCell ref="E83:I83"/>
    <mergeCell ref="H112:K112"/>
    <mergeCell ref="H113:K113"/>
    <mergeCell ref="L113:N113"/>
    <mergeCell ref="H114:K114"/>
    <mergeCell ref="L114:N114"/>
    <mergeCell ref="A125:A126"/>
    <mergeCell ref="B125:B126"/>
    <mergeCell ref="C125:C126"/>
    <mergeCell ref="A150:C150"/>
    <mergeCell ref="Q120:R120"/>
    <mergeCell ref="A122:D122"/>
    <mergeCell ref="E122:I122"/>
    <mergeCell ref="C123:D123"/>
    <mergeCell ref="E123:I123"/>
    <mergeCell ref="D125:R125"/>
    <mergeCell ref="H152:K152"/>
    <mergeCell ref="H153:K153"/>
    <mergeCell ref="L153:N153"/>
    <mergeCell ref="H154:K154"/>
    <mergeCell ref="L154:N154"/>
    <mergeCell ref="B165:B166"/>
    <mergeCell ref="C165:C166"/>
    <mergeCell ref="A190:C190"/>
    <mergeCell ref="Q160:R160"/>
    <mergeCell ref="A162:D162"/>
    <mergeCell ref="E162:I162"/>
    <mergeCell ref="C163:D163"/>
    <mergeCell ref="E163:I163"/>
    <mergeCell ref="D165:R165"/>
    <mergeCell ref="A165:A166"/>
    <mergeCell ref="Q235:R235"/>
    <mergeCell ref="A1:Q1"/>
    <mergeCell ref="A41:Q41"/>
    <mergeCell ref="A81:Q81"/>
    <mergeCell ref="A121:Q121"/>
    <mergeCell ref="A161:Q161"/>
    <mergeCell ref="A201:Q201"/>
    <mergeCell ref="H232:K232"/>
    <mergeCell ref="H233:K233"/>
    <mergeCell ref="L233:N233"/>
    <mergeCell ref="H234:K234"/>
    <mergeCell ref="L234:N234"/>
    <mergeCell ref="A205:A206"/>
    <mergeCell ref="B205:B206"/>
    <mergeCell ref="C205:C206"/>
    <mergeCell ref="A230:C230"/>
    <mergeCell ref="D205:R205"/>
    <mergeCell ref="Q200:R200"/>
    <mergeCell ref="A202:D202"/>
    <mergeCell ref="E202:I202"/>
    <mergeCell ref="C203:D203"/>
    <mergeCell ref="E203:I203"/>
    <mergeCell ref="H192:K192"/>
    <mergeCell ref="H193:K193"/>
    <mergeCell ref="L193:N193"/>
    <mergeCell ref="H194:K194"/>
    <mergeCell ref="L194:N194"/>
  </mergeCells>
  <pageMargins left="0.11811023622047245" right="0.11811023622047245" top="0.15748031496062992" bottom="0.15748031496062992" header="0" footer="0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A261A-FF6E-4862-95A7-92AEAD452233}">
  <dimension ref="A1:R72"/>
  <sheetViews>
    <sheetView view="pageBreakPreview" topLeftCell="A73" zoomScale="80" zoomScaleNormal="100" zoomScaleSheetLayoutView="80" workbookViewId="0">
      <selection activeCell="A10" sqref="A10"/>
    </sheetView>
  </sheetViews>
  <sheetFormatPr defaultRowHeight="21"/>
  <cols>
    <col min="1" max="1" width="9" style="1"/>
    <col min="2" max="2" width="14" style="1" customWidth="1"/>
    <col min="3" max="3" width="28.125" style="1" customWidth="1"/>
    <col min="4" max="15" width="11.625" style="3" customWidth="1"/>
    <col min="16" max="17" width="11.625" style="1" customWidth="1"/>
    <col min="18" max="18" width="10.625" style="1" customWidth="1"/>
    <col min="19" max="16384" width="9" style="1"/>
  </cols>
  <sheetData>
    <row r="1" spans="1:18" ht="28.5">
      <c r="A1" s="97" t="s">
        <v>39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8"/>
      <c r="R1" s="15" t="s">
        <v>38</v>
      </c>
    </row>
    <row r="2" spans="1:18">
      <c r="A2" s="88" t="s">
        <v>102</v>
      </c>
      <c r="B2" s="88"/>
      <c r="C2" s="88"/>
      <c r="D2" s="88"/>
      <c r="E2" s="102" t="s">
        <v>188</v>
      </c>
      <c r="F2" s="102"/>
      <c r="G2" s="102"/>
      <c r="H2" s="102"/>
      <c r="I2" s="102"/>
      <c r="J2" s="16"/>
      <c r="K2" s="7" t="s">
        <v>11</v>
      </c>
      <c r="L2" s="18">
        <v>22</v>
      </c>
      <c r="M2" s="7" t="s">
        <v>30</v>
      </c>
      <c r="N2" s="18">
        <v>10</v>
      </c>
      <c r="O2" s="6" t="s">
        <v>12</v>
      </c>
      <c r="P2" s="6" t="s">
        <v>187</v>
      </c>
    </row>
    <row r="3" spans="1:18">
      <c r="A3" s="55"/>
      <c r="B3" s="60" t="s">
        <v>31</v>
      </c>
      <c r="C3" s="93" t="s">
        <v>189</v>
      </c>
      <c r="D3" s="93"/>
      <c r="E3" s="86" t="s">
        <v>32</v>
      </c>
      <c r="F3" s="86"/>
      <c r="G3" s="86"/>
      <c r="H3" s="86"/>
      <c r="I3" s="86"/>
      <c r="J3" s="7"/>
      <c r="K3" s="6"/>
      <c r="L3" s="6"/>
      <c r="M3" s="6"/>
      <c r="N3" s="6"/>
      <c r="O3" s="6"/>
      <c r="P3" s="6"/>
    </row>
    <row r="5" spans="1:18">
      <c r="A5" s="84" t="s">
        <v>0</v>
      </c>
      <c r="B5" s="84" t="s">
        <v>5</v>
      </c>
      <c r="C5" s="84" t="s">
        <v>1</v>
      </c>
      <c r="D5" s="89" t="s">
        <v>43</v>
      </c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52"/>
      <c r="R5" s="12"/>
    </row>
    <row r="6" spans="1:18" ht="84">
      <c r="A6" s="84"/>
      <c r="B6" s="84"/>
      <c r="C6" s="84"/>
      <c r="D6" s="9" t="s">
        <v>17</v>
      </c>
      <c r="E6" s="9" t="s">
        <v>18</v>
      </c>
      <c r="F6" s="9" t="s">
        <v>22</v>
      </c>
      <c r="G6" s="9" t="s">
        <v>19</v>
      </c>
      <c r="H6" s="9" t="s">
        <v>20</v>
      </c>
      <c r="I6" s="9" t="s">
        <v>21</v>
      </c>
      <c r="J6" s="9" t="s">
        <v>108</v>
      </c>
      <c r="K6" s="9" t="s">
        <v>23</v>
      </c>
      <c r="L6" s="9" t="s">
        <v>24</v>
      </c>
      <c r="M6" s="9" t="s">
        <v>25</v>
      </c>
      <c r="N6" s="9" t="s">
        <v>26</v>
      </c>
      <c r="O6" s="9" t="s">
        <v>27</v>
      </c>
      <c r="P6" s="9" t="s">
        <v>28</v>
      </c>
      <c r="Q6" s="9" t="s">
        <v>3</v>
      </c>
      <c r="R6" s="8" t="s">
        <v>4</v>
      </c>
    </row>
    <row r="7" spans="1:18">
      <c r="A7" s="56">
        <v>45022</v>
      </c>
      <c r="B7" s="12" t="s">
        <v>155</v>
      </c>
      <c r="C7" s="12" t="s">
        <v>185</v>
      </c>
      <c r="D7" s="53"/>
      <c r="E7" s="53"/>
      <c r="F7" s="53"/>
      <c r="G7" s="53"/>
      <c r="H7" s="53"/>
      <c r="I7" s="53"/>
      <c r="J7" s="53">
        <v>20000</v>
      </c>
      <c r="K7" s="53"/>
      <c r="L7" s="53"/>
      <c r="M7" s="53"/>
      <c r="N7" s="53"/>
      <c r="O7" s="53"/>
      <c r="P7" s="53"/>
      <c r="Q7" s="64">
        <f>SUM(D7:P7)</f>
        <v>20000</v>
      </c>
      <c r="R7" s="12"/>
    </row>
    <row r="8" spans="1:18">
      <c r="A8" s="12"/>
      <c r="B8" s="12"/>
      <c r="C8" s="12" t="s">
        <v>153</v>
      </c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4">
        <f t="shared" ref="Q8:Q27" si="0">SUM(D8:P8)</f>
        <v>0</v>
      </c>
      <c r="R8" s="12"/>
    </row>
    <row r="9" spans="1:18">
      <c r="A9" s="12"/>
      <c r="B9" s="12"/>
      <c r="C9" s="12" t="s">
        <v>154</v>
      </c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4">
        <f t="shared" si="0"/>
        <v>0</v>
      </c>
      <c r="R9" s="12"/>
    </row>
    <row r="10" spans="1:18">
      <c r="A10" s="56">
        <v>45025</v>
      </c>
      <c r="B10" s="12" t="s">
        <v>142</v>
      </c>
      <c r="C10" s="12" t="s">
        <v>156</v>
      </c>
      <c r="D10" s="65"/>
      <c r="E10" s="65"/>
      <c r="F10" s="65"/>
      <c r="G10" s="65"/>
      <c r="H10" s="65"/>
      <c r="I10" s="65">
        <v>15000</v>
      </c>
      <c r="J10" s="65"/>
      <c r="K10" s="65"/>
      <c r="L10" s="65"/>
      <c r="M10" s="65"/>
      <c r="N10" s="65"/>
      <c r="O10" s="65"/>
      <c r="P10" s="65"/>
      <c r="Q10" s="64">
        <f t="shared" si="0"/>
        <v>15000</v>
      </c>
      <c r="R10" s="12"/>
    </row>
    <row r="11" spans="1:18">
      <c r="A11" s="12"/>
      <c r="B11" s="12"/>
      <c r="C11" s="12" t="s">
        <v>176</v>
      </c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4">
        <f t="shared" si="0"/>
        <v>0</v>
      </c>
      <c r="R11" s="12"/>
    </row>
    <row r="12" spans="1:18">
      <c r="A12" s="12"/>
      <c r="B12" s="12"/>
      <c r="C12" s="12" t="s">
        <v>177</v>
      </c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4">
        <f t="shared" si="0"/>
        <v>0</v>
      </c>
      <c r="R12" s="12"/>
    </row>
    <row r="13" spans="1:18">
      <c r="A13" s="12"/>
      <c r="B13" s="12"/>
      <c r="C13" s="12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4">
        <f t="shared" si="0"/>
        <v>0</v>
      </c>
      <c r="R13" s="12"/>
    </row>
    <row r="14" spans="1:18">
      <c r="A14" s="12"/>
      <c r="B14" s="12"/>
      <c r="C14" s="12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4">
        <f t="shared" si="0"/>
        <v>0</v>
      </c>
      <c r="R14" s="12"/>
    </row>
    <row r="15" spans="1:18">
      <c r="A15" s="12"/>
      <c r="B15" s="12"/>
      <c r="C15" s="12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4">
        <f t="shared" si="0"/>
        <v>0</v>
      </c>
      <c r="R15" s="12"/>
    </row>
    <row r="16" spans="1:18">
      <c r="A16" s="12"/>
      <c r="B16" s="12"/>
      <c r="C16" s="12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4">
        <f t="shared" si="0"/>
        <v>0</v>
      </c>
      <c r="R16" s="12"/>
    </row>
    <row r="17" spans="1:18">
      <c r="A17" s="12"/>
      <c r="B17" s="12"/>
      <c r="C17" s="12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4">
        <f>SUM(D17:P17)</f>
        <v>0</v>
      </c>
      <c r="R17" s="12"/>
    </row>
    <row r="18" spans="1:18">
      <c r="A18" s="12"/>
      <c r="B18" s="12"/>
      <c r="C18" s="12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4">
        <f t="shared" ref="Q18:Q26" si="1">SUM(D18:P18)</f>
        <v>0</v>
      </c>
      <c r="R18" s="12"/>
    </row>
    <row r="19" spans="1:18">
      <c r="A19" s="12"/>
      <c r="B19" s="12"/>
      <c r="C19" s="12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4">
        <f t="shared" si="1"/>
        <v>0</v>
      </c>
      <c r="R19" s="12"/>
    </row>
    <row r="20" spans="1:18">
      <c r="A20" s="12"/>
      <c r="B20" s="12"/>
      <c r="C20" s="12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4">
        <f t="shared" si="1"/>
        <v>0</v>
      </c>
      <c r="R20" s="12"/>
    </row>
    <row r="21" spans="1:18">
      <c r="A21" s="12"/>
      <c r="B21" s="12"/>
      <c r="C21" s="12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4">
        <f t="shared" si="1"/>
        <v>0</v>
      </c>
      <c r="R21" s="12"/>
    </row>
    <row r="22" spans="1:18">
      <c r="A22" s="12"/>
      <c r="B22" s="12"/>
      <c r="C22" s="12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4">
        <f t="shared" si="1"/>
        <v>0</v>
      </c>
      <c r="R22" s="12"/>
    </row>
    <row r="23" spans="1:18">
      <c r="A23" s="12"/>
      <c r="B23" s="12"/>
      <c r="C23" s="12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4">
        <f t="shared" si="1"/>
        <v>0</v>
      </c>
      <c r="R23" s="12"/>
    </row>
    <row r="24" spans="1:18">
      <c r="A24" s="12"/>
      <c r="B24" s="12"/>
      <c r="C24" s="12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4">
        <f t="shared" si="1"/>
        <v>0</v>
      </c>
      <c r="R24" s="12"/>
    </row>
    <row r="25" spans="1:18">
      <c r="A25" s="12"/>
      <c r="B25" s="12"/>
      <c r="C25" s="12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4">
        <f t="shared" si="1"/>
        <v>0</v>
      </c>
      <c r="R25" s="12"/>
    </row>
    <row r="26" spans="1:18">
      <c r="A26" s="12"/>
      <c r="B26" s="12"/>
      <c r="C26" s="12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4">
        <f t="shared" si="1"/>
        <v>0</v>
      </c>
      <c r="R26" s="12"/>
    </row>
    <row r="27" spans="1:18">
      <c r="A27" s="12"/>
      <c r="B27" s="12"/>
      <c r="C27" s="12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4">
        <f t="shared" si="0"/>
        <v>0</v>
      </c>
      <c r="R27" s="12"/>
    </row>
    <row r="28" spans="1:18">
      <c r="A28" s="94" t="s">
        <v>3</v>
      </c>
      <c r="B28" s="95"/>
      <c r="C28" s="96"/>
      <c r="D28" s="65">
        <f t="shared" ref="D28:P28" si="2">SUM(D7:D27)</f>
        <v>0</v>
      </c>
      <c r="E28" s="65">
        <f t="shared" si="2"/>
        <v>0</v>
      </c>
      <c r="F28" s="65">
        <f t="shared" si="2"/>
        <v>0</v>
      </c>
      <c r="G28" s="65">
        <f t="shared" si="2"/>
        <v>0</v>
      </c>
      <c r="H28" s="65">
        <f t="shared" si="2"/>
        <v>0</v>
      </c>
      <c r="I28" s="65">
        <f t="shared" si="2"/>
        <v>15000</v>
      </c>
      <c r="J28" s="65">
        <f t="shared" si="2"/>
        <v>20000</v>
      </c>
      <c r="K28" s="65">
        <f t="shared" si="2"/>
        <v>0</v>
      </c>
      <c r="L28" s="65">
        <f t="shared" si="2"/>
        <v>0</v>
      </c>
      <c r="M28" s="65">
        <f t="shared" si="2"/>
        <v>0</v>
      </c>
      <c r="N28" s="65">
        <f t="shared" si="2"/>
        <v>0</v>
      </c>
      <c r="O28" s="65">
        <f t="shared" si="2"/>
        <v>0</v>
      </c>
      <c r="P28" s="65">
        <f t="shared" si="2"/>
        <v>0</v>
      </c>
      <c r="Q28" s="66">
        <f>SUM(D28:P28)</f>
        <v>35000</v>
      </c>
      <c r="R28" s="12"/>
    </row>
    <row r="30" spans="1:18">
      <c r="G30" s="17" t="s">
        <v>34</v>
      </c>
      <c r="H30" s="92" t="s">
        <v>33</v>
      </c>
      <c r="I30" s="92"/>
      <c r="J30" s="92"/>
      <c r="K30" s="1" t="s">
        <v>35</v>
      </c>
      <c r="L30" s="1"/>
      <c r="M30" s="1"/>
      <c r="N30" s="1"/>
      <c r="O30" s="1"/>
    </row>
    <row r="31" spans="1:18">
      <c r="H31" s="92" t="str">
        <f>E2</f>
        <v>นายซื่อสัตย์  รักชาติ</v>
      </c>
      <c r="I31" s="92"/>
      <c r="J31" s="92"/>
      <c r="K31" s="83"/>
      <c r="L31" s="83"/>
      <c r="M31" s="83"/>
      <c r="N31" s="1"/>
      <c r="O31" s="1"/>
    </row>
    <row r="32" spans="1:18">
      <c r="H32" s="92" t="s">
        <v>14</v>
      </c>
      <c r="I32" s="92"/>
      <c r="J32" s="92"/>
      <c r="K32" s="92"/>
      <c r="L32" s="92"/>
      <c r="M32" s="92"/>
      <c r="N32" s="1"/>
      <c r="O32" s="1"/>
    </row>
    <row r="33" spans="1:18">
      <c r="H33" s="72"/>
      <c r="I33" s="72"/>
      <c r="J33" s="72"/>
      <c r="K33" s="72"/>
      <c r="L33" s="72"/>
      <c r="M33" s="72"/>
      <c r="N33" s="1"/>
      <c r="O33" s="1"/>
    </row>
    <row r="34" spans="1:18">
      <c r="H34" s="72"/>
      <c r="I34" s="72"/>
      <c r="J34" s="72"/>
      <c r="K34" s="72"/>
      <c r="L34" s="72"/>
      <c r="M34" s="72"/>
      <c r="N34" s="1"/>
      <c r="O34" s="1"/>
    </row>
    <row r="35" spans="1:18">
      <c r="H35" s="72"/>
      <c r="I35" s="72"/>
      <c r="J35" s="72"/>
      <c r="K35" s="72"/>
      <c r="L35" s="72"/>
      <c r="M35" s="72"/>
      <c r="N35" s="1"/>
      <c r="O35" s="1"/>
    </row>
    <row r="36" spans="1:18">
      <c r="H36" s="72"/>
      <c r="I36" s="72"/>
      <c r="J36" s="72"/>
      <c r="K36" s="72"/>
      <c r="L36" s="72"/>
      <c r="M36" s="72"/>
      <c r="N36" s="1"/>
      <c r="O36" s="1"/>
    </row>
    <row r="37" spans="1:18">
      <c r="H37" s="72"/>
      <c r="I37" s="72"/>
      <c r="J37" s="72"/>
      <c r="K37" s="72"/>
      <c r="L37" s="72"/>
      <c r="M37" s="72"/>
      <c r="N37" s="1"/>
      <c r="O37" s="1"/>
    </row>
    <row r="38" spans="1:18">
      <c r="H38" s="72"/>
      <c r="I38" s="72"/>
      <c r="J38" s="72"/>
      <c r="K38" s="72"/>
      <c r="L38" s="72"/>
      <c r="M38" s="72"/>
      <c r="N38" s="1"/>
      <c r="O38" s="1"/>
    </row>
    <row r="39" spans="1:18">
      <c r="H39" s="2"/>
      <c r="I39" s="4"/>
      <c r="J39" s="5"/>
      <c r="K39" s="1"/>
      <c r="L39" s="1"/>
      <c r="M39" s="1"/>
      <c r="N39" s="1"/>
      <c r="O39" s="1"/>
      <c r="P39" s="94" t="s">
        <v>15</v>
      </c>
      <c r="Q39" s="95"/>
      <c r="R39" s="96"/>
    </row>
    <row r="40" spans="1:18" ht="28.5">
      <c r="A40" s="97" t="s">
        <v>39</v>
      </c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8"/>
      <c r="R40" s="15" t="s">
        <v>38</v>
      </c>
    </row>
    <row r="41" spans="1:18">
      <c r="A41" s="88" t="s">
        <v>102</v>
      </c>
      <c r="B41" s="88"/>
      <c r="C41" s="88"/>
      <c r="D41" s="88"/>
      <c r="E41" s="102" t="s">
        <v>188</v>
      </c>
      <c r="F41" s="102"/>
      <c r="G41" s="102"/>
      <c r="H41" s="102"/>
      <c r="I41" s="102"/>
      <c r="J41" s="16"/>
      <c r="K41" s="7" t="s">
        <v>11</v>
      </c>
      <c r="L41" s="18">
        <v>22</v>
      </c>
      <c r="M41" s="7" t="s">
        <v>30</v>
      </c>
      <c r="N41" s="18">
        <v>10</v>
      </c>
      <c r="O41" s="6" t="s">
        <v>12</v>
      </c>
      <c r="P41" s="6" t="s">
        <v>99</v>
      </c>
    </row>
    <row r="42" spans="1:18">
      <c r="A42" s="55"/>
      <c r="B42" s="60" t="s">
        <v>31</v>
      </c>
      <c r="C42" s="93" t="s">
        <v>189</v>
      </c>
      <c r="D42" s="93"/>
      <c r="E42" s="86" t="s">
        <v>32</v>
      </c>
      <c r="F42" s="86"/>
      <c r="G42" s="86"/>
      <c r="H42" s="86"/>
      <c r="I42" s="86"/>
      <c r="J42" s="7"/>
      <c r="K42" s="6"/>
      <c r="L42" s="6"/>
      <c r="M42" s="6"/>
      <c r="N42" s="6"/>
      <c r="O42" s="6"/>
      <c r="P42" s="6"/>
    </row>
    <row r="44" spans="1:18">
      <c r="A44" s="84" t="s">
        <v>0</v>
      </c>
      <c r="B44" s="84" t="s">
        <v>5</v>
      </c>
      <c r="C44" s="84" t="s">
        <v>1</v>
      </c>
      <c r="D44" s="89" t="s">
        <v>43</v>
      </c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52"/>
      <c r="R44" s="12"/>
    </row>
    <row r="45" spans="1:18" ht="84">
      <c r="A45" s="84"/>
      <c r="B45" s="84"/>
      <c r="C45" s="84"/>
      <c r="D45" s="9" t="s">
        <v>17</v>
      </c>
      <c r="E45" s="9" t="s">
        <v>18</v>
      </c>
      <c r="F45" s="9" t="s">
        <v>22</v>
      </c>
      <c r="G45" s="9" t="s">
        <v>19</v>
      </c>
      <c r="H45" s="9" t="s">
        <v>20</v>
      </c>
      <c r="I45" s="9" t="s">
        <v>21</v>
      </c>
      <c r="J45" s="9" t="s">
        <v>108</v>
      </c>
      <c r="K45" s="9" t="s">
        <v>23</v>
      </c>
      <c r="L45" s="9" t="s">
        <v>24</v>
      </c>
      <c r="M45" s="9" t="s">
        <v>25</v>
      </c>
      <c r="N45" s="9" t="s">
        <v>26</v>
      </c>
      <c r="O45" s="9" t="s">
        <v>27</v>
      </c>
      <c r="P45" s="9" t="s">
        <v>28</v>
      </c>
      <c r="Q45" s="9" t="s">
        <v>3</v>
      </c>
      <c r="R45" s="8" t="s">
        <v>4</v>
      </c>
    </row>
    <row r="46" spans="1:18">
      <c r="A46" s="56"/>
      <c r="B46" s="12"/>
      <c r="C46" s="69" t="s">
        <v>178</v>
      </c>
      <c r="D46" s="68">
        <f t="shared" ref="D46:Q46" si="3">SUM(D28)</f>
        <v>0</v>
      </c>
      <c r="E46" s="68">
        <f t="shared" si="3"/>
        <v>0</v>
      </c>
      <c r="F46" s="68">
        <f t="shared" si="3"/>
        <v>0</v>
      </c>
      <c r="G46" s="68">
        <f t="shared" si="3"/>
        <v>0</v>
      </c>
      <c r="H46" s="68">
        <f t="shared" si="3"/>
        <v>0</v>
      </c>
      <c r="I46" s="68">
        <f t="shared" si="3"/>
        <v>15000</v>
      </c>
      <c r="J46" s="68">
        <f t="shared" si="3"/>
        <v>20000</v>
      </c>
      <c r="K46" s="68">
        <f t="shared" si="3"/>
        <v>0</v>
      </c>
      <c r="L46" s="68">
        <f t="shared" si="3"/>
        <v>0</v>
      </c>
      <c r="M46" s="68">
        <f t="shared" si="3"/>
        <v>0</v>
      </c>
      <c r="N46" s="68">
        <f t="shared" si="3"/>
        <v>0</v>
      </c>
      <c r="O46" s="68">
        <f t="shared" si="3"/>
        <v>0</v>
      </c>
      <c r="P46" s="68">
        <f t="shared" si="3"/>
        <v>0</v>
      </c>
      <c r="Q46" s="68">
        <f t="shared" si="3"/>
        <v>35000</v>
      </c>
      <c r="R46" s="12"/>
    </row>
    <row r="47" spans="1:18">
      <c r="A47" s="12"/>
      <c r="B47" s="12"/>
      <c r="C47" s="12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4">
        <f t="shared" ref="Q47:Q55" si="4">SUM(D47:P47)</f>
        <v>0</v>
      </c>
      <c r="R47" s="12"/>
    </row>
    <row r="48" spans="1:18">
      <c r="A48" s="12"/>
      <c r="B48" s="12"/>
      <c r="C48" s="12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4">
        <f t="shared" si="4"/>
        <v>0</v>
      </c>
      <c r="R48" s="12"/>
    </row>
    <row r="49" spans="1:18">
      <c r="A49" s="56"/>
      <c r="B49" s="12"/>
      <c r="C49" s="12"/>
      <c r="D49" s="68"/>
      <c r="E49" s="68"/>
      <c r="F49" s="68"/>
      <c r="G49" s="68"/>
      <c r="H49" s="68"/>
      <c r="I49" s="68">
        <v>0</v>
      </c>
      <c r="J49" s="68"/>
      <c r="K49" s="68"/>
      <c r="L49" s="68"/>
      <c r="M49" s="68"/>
      <c r="N49" s="68"/>
      <c r="O49" s="68"/>
      <c r="P49" s="68"/>
      <c r="Q49" s="64">
        <f t="shared" si="4"/>
        <v>0</v>
      </c>
      <c r="R49" s="12"/>
    </row>
    <row r="50" spans="1:18">
      <c r="A50" s="12"/>
      <c r="B50" s="12"/>
      <c r="C50" s="12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4">
        <f t="shared" si="4"/>
        <v>0</v>
      </c>
      <c r="R50" s="12"/>
    </row>
    <row r="51" spans="1:18">
      <c r="A51" s="12"/>
      <c r="B51" s="12"/>
      <c r="C51" s="12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4">
        <f t="shared" si="4"/>
        <v>0</v>
      </c>
      <c r="R51" s="12"/>
    </row>
    <row r="52" spans="1:18">
      <c r="A52" s="12"/>
      <c r="B52" s="12"/>
      <c r="C52" s="12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4">
        <f t="shared" si="4"/>
        <v>0</v>
      </c>
      <c r="R52" s="12"/>
    </row>
    <row r="53" spans="1:18">
      <c r="A53" s="12"/>
      <c r="B53" s="12"/>
      <c r="C53" s="12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4">
        <f t="shared" si="4"/>
        <v>0</v>
      </c>
      <c r="R53" s="12"/>
    </row>
    <row r="54" spans="1:18">
      <c r="A54" s="12"/>
      <c r="B54" s="12"/>
      <c r="C54" s="12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4">
        <f t="shared" si="4"/>
        <v>0</v>
      </c>
      <c r="R54" s="12"/>
    </row>
    <row r="55" spans="1:18">
      <c r="A55" s="12"/>
      <c r="B55" s="12"/>
      <c r="C55" s="12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4">
        <f t="shared" si="4"/>
        <v>0</v>
      </c>
      <c r="R55" s="12"/>
    </row>
    <row r="56" spans="1:18">
      <c r="A56" s="12"/>
      <c r="B56" s="12"/>
      <c r="C56" s="12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4">
        <f>SUM(D56:P56)</f>
        <v>0</v>
      </c>
      <c r="R56" s="12"/>
    </row>
    <row r="57" spans="1:18">
      <c r="A57" s="12"/>
      <c r="B57" s="12"/>
      <c r="C57" s="12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4">
        <f t="shared" ref="Q57:Q66" si="5">SUM(D57:P57)</f>
        <v>0</v>
      </c>
      <c r="R57" s="12"/>
    </row>
    <row r="58" spans="1:18">
      <c r="A58" s="12"/>
      <c r="B58" s="12"/>
      <c r="C58" s="12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4">
        <f t="shared" si="5"/>
        <v>0</v>
      </c>
      <c r="R58" s="12"/>
    </row>
    <row r="59" spans="1:18">
      <c r="A59" s="12"/>
      <c r="B59" s="12"/>
      <c r="C59" s="12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4">
        <f t="shared" si="5"/>
        <v>0</v>
      </c>
      <c r="R59" s="12"/>
    </row>
    <row r="60" spans="1:18">
      <c r="A60" s="12"/>
      <c r="B60" s="12"/>
      <c r="C60" s="12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4">
        <f t="shared" si="5"/>
        <v>0</v>
      </c>
      <c r="R60" s="12"/>
    </row>
    <row r="61" spans="1:18">
      <c r="A61" s="12"/>
      <c r="B61" s="12"/>
      <c r="C61" s="12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4">
        <f t="shared" si="5"/>
        <v>0</v>
      </c>
      <c r="R61" s="12"/>
    </row>
    <row r="62" spans="1:18">
      <c r="A62" s="12"/>
      <c r="B62" s="12"/>
      <c r="C62" s="12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4">
        <f t="shared" si="5"/>
        <v>0</v>
      </c>
      <c r="R62" s="12"/>
    </row>
    <row r="63" spans="1:18">
      <c r="A63" s="12"/>
      <c r="B63" s="12"/>
      <c r="C63" s="12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4">
        <f t="shared" si="5"/>
        <v>0</v>
      </c>
      <c r="R63" s="12"/>
    </row>
    <row r="64" spans="1:18">
      <c r="A64" s="12"/>
      <c r="B64" s="12"/>
      <c r="C64" s="12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4">
        <f t="shared" si="5"/>
        <v>0</v>
      </c>
      <c r="R64" s="12"/>
    </row>
    <row r="65" spans="1:18">
      <c r="A65" s="12"/>
      <c r="B65" s="12"/>
      <c r="C65" s="12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4">
        <f t="shared" si="5"/>
        <v>0</v>
      </c>
      <c r="R65" s="12"/>
    </row>
    <row r="66" spans="1:18">
      <c r="A66" s="12"/>
      <c r="B66" s="12"/>
      <c r="C66" s="12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4">
        <f t="shared" si="5"/>
        <v>0</v>
      </c>
      <c r="R66" s="12"/>
    </row>
    <row r="67" spans="1:18">
      <c r="A67" s="94" t="s">
        <v>3</v>
      </c>
      <c r="B67" s="95"/>
      <c r="C67" s="96"/>
      <c r="D67" s="68">
        <f t="shared" ref="D67:P67" si="6">SUM(D46:D66)</f>
        <v>0</v>
      </c>
      <c r="E67" s="68">
        <f t="shared" si="6"/>
        <v>0</v>
      </c>
      <c r="F67" s="68">
        <f t="shared" si="6"/>
        <v>0</v>
      </c>
      <c r="G67" s="68">
        <f t="shared" si="6"/>
        <v>0</v>
      </c>
      <c r="H67" s="68">
        <f t="shared" si="6"/>
        <v>0</v>
      </c>
      <c r="I67" s="68">
        <f t="shared" si="6"/>
        <v>15000</v>
      </c>
      <c r="J67" s="68">
        <f t="shared" si="6"/>
        <v>20000</v>
      </c>
      <c r="K67" s="68">
        <f t="shared" si="6"/>
        <v>0</v>
      </c>
      <c r="L67" s="68">
        <f t="shared" si="6"/>
        <v>0</v>
      </c>
      <c r="M67" s="68">
        <f t="shared" si="6"/>
        <v>0</v>
      </c>
      <c r="N67" s="68">
        <f t="shared" si="6"/>
        <v>0</v>
      </c>
      <c r="O67" s="68">
        <f t="shared" si="6"/>
        <v>0</v>
      </c>
      <c r="P67" s="68">
        <f t="shared" si="6"/>
        <v>0</v>
      </c>
      <c r="Q67" s="66">
        <f>SUM(D67:P67)</f>
        <v>35000</v>
      </c>
      <c r="R67" s="12"/>
    </row>
    <row r="69" spans="1:18">
      <c r="G69" s="17" t="s">
        <v>34</v>
      </c>
      <c r="H69" s="92" t="s">
        <v>33</v>
      </c>
      <c r="I69" s="92"/>
      <c r="J69" s="92"/>
      <c r="K69" s="1" t="s">
        <v>35</v>
      </c>
      <c r="L69" s="1"/>
      <c r="M69" s="1"/>
      <c r="N69" s="1"/>
      <c r="O69" s="1"/>
    </row>
    <row r="70" spans="1:18">
      <c r="H70" s="92" t="str">
        <f>E2</f>
        <v>นายซื่อสัตย์  รักชาติ</v>
      </c>
      <c r="I70" s="92"/>
      <c r="J70" s="92"/>
      <c r="K70" s="83"/>
      <c r="L70" s="83"/>
      <c r="M70" s="83"/>
      <c r="N70" s="1"/>
      <c r="O70" s="1"/>
    </row>
    <row r="71" spans="1:18">
      <c r="H71" s="92" t="s">
        <v>14</v>
      </c>
      <c r="I71" s="92"/>
      <c r="J71" s="92"/>
      <c r="K71" s="92"/>
      <c r="L71" s="92"/>
      <c r="M71" s="92"/>
      <c r="N71" s="1"/>
      <c r="O71" s="1"/>
    </row>
    <row r="72" spans="1:18">
      <c r="H72" s="2"/>
      <c r="I72" s="4"/>
      <c r="J72" s="5"/>
      <c r="K72" s="1"/>
      <c r="L72" s="1"/>
      <c r="M72" s="1"/>
      <c r="N72" s="1"/>
      <c r="O72" s="1"/>
      <c r="P72" s="94" t="s">
        <v>15</v>
      </c>
      <c r="Q72" s="95"/>
      <c r="R72" s="96"/>
    </row>
  </sheetData>
  <mergeCells count="32">
    <mergeCell ref="P72:R72"/>
    <mergeCell ref="H69:J69"/>
    <mergeCell ref="H70:J70"/>
    <mergeCell ref="K70:M70"/>
    <mergeCell ref="H71:J71"/>
    <mergeCell ref="K71:M71"/>
    <mergeCell ref="A44:A45"/>
    <mergeCell ref="B44:B45"/>
    <mergeCell ref="C44:C45"/>
    <mergeCell ref="D44:P44"/>
    <mergeCell ref="A67:C67"/>
    <mergeCell ref="A40:Q40"/>
    <mergeCell ref="A41:D41"/>
    <mergeCell ref="E41:I41"/>
    <mergeCell ref="C42:D42"/>
    <mergeCell ref="E42:I42"/>
    <mergeCell ref="A5:A6"/>
    <mergeCell ref="B5:B6"/>
    <mergeCell ref="C5:C6"/>
    <mergeCell ref="D5:P5"/>
    <mergeCell ref="A1:Q1"/>
    <mergeCell ref="A2:D2"/>
    <mergeCell ref="E2:I2"/>
    <mergeCell ref="C3:D3"/>
    <mergeCell ref="E3:I3"/>
    <mergeCell ref="P39:R39"/>
    <mergeCell ref="A28:C28"/>
    <mergeCell ref="H30:J30"/>
    <mergeCell ref="H31:J31"/>
    <mergeCell ref="K31:M31"/>
    <mergeCell ref="H32:J32"/>
    <mergeCell ref="K32:M32"/>
  </mergeCells>
  <pageMargins left="0.11811023622047245" right="0.11811023622047245" top="0.35433070866141736" bottom="0.35433070866141736" header="0" footer="0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32C36-EEF0-4B33-BB57-71E6CD1AF400}">
  <dimension ref="A1:R32"/>
  <sheetViews>
    <sheetView view="pageBreakPreview" zoomScale="70" zoomScaleNormal="100" zoomScaleSheetLayoutView="70" workbookViewId="0">
      <selection activeCell="G8" sqref="G8"/>
    </sheetView>
  </sheetViews>
  <sheetFormatPr defaultRowHeight="21"/>
  <cols>
    <col min="1" max="1" width="13.375" style="1" customWidth="1"/>
    <col min="2" max="2" width="14" style="1" customWidth="1"/>
    <col min="3" max="3" width="26.5" style="1" customWidth="1"/>
    <col min="4" max="15" width="11.625" style="3" customWidth="1"/>
    <col min="16" max="16" width="11.625" style="1" customWidth="1"/>
    <col min="17" max="17" width="14.625" style="1" customWidth="1"/>
    <col min="18" max="18" width="10.625" style="1" customWidth="1"/>
    <col min="19" max="16384" width="9" style="1"/>
  </cols>
  <sheetData>
    <row r="1" spans="1:18" ht="28.5">
      <c r="A1" s="97" t="s">
        <v>41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8"/>
      <c r="R1" s="15" t="s">
        <v>40</v>
      </c>
    </row>
    <row r="2" spans="1:18">
      <c r="A2" s="88" t="s">
        <v>102</v>
      </c>
      <c r="B2" s="88"/>
      <c r="C2" s="88"/>
      <c r="D2" s="88"/>
      <c r="E2" s="102" t="s">
        <v>188</v>
      </c>
      <c r="F2" s="102"/>
      <c r="G2" s="102"/>
      <c r="H2" s="102"/>
      <c r="I2" s="102"/>
      <c r="J2" s="16"/>
      <c r="K2" s="7" t="s">
        <v>11</v>
      </c>
      <c r="L2" s="18">
        <v>22</v>
      </c>
      <c r="M2" s="7" t="s">
        <v>30</v>
      </c>
      <c r="N2" s="18">
        <v>10</v>
      </c>
      <c r="O2" s="6" t="s">
        <v>12</v>
      </c>
      <c r="P2" s="6" t="s">
        <v>187</v>
      </c>
    </row>
    <row r="3" spans="1:18">
      <c r="A3" s="55"/>
      <c r="B3" s="60" t="s">
        <v>31</v>
      </c>
      <c r="C3" s="93" t="s">
        <v>189</v>
      </c>
      <c r="D3" s="93"/>
      <c r="E3" s="86" t="s">
        <v>32</v>
      </c>
      <c r="F3" s="86"/>
      <c r="G3" s="86"/>
      <c r="H3" s="86"/>
      <c r="I3" s="86"/>
      <c r="J3" s="7"/>
      <c r="K3" s="6"/>
      <c r="L3" s="6"/>
      <c r="M3" s="6"/>
      <c r="N3" s="6"/>
      <c r="O3" s="6"/>
      <c r="P3" s="6"/>
    </row>
    <row r="5" spans="1:18">
      <c r="A5" s="84" t="s">
        <v>0</v>
      </c>
      <c r="B5" s="84" t="s">
        <v>5</v>
      </c>
      <c r="C5" s="84" t="s">
        <v>1</v>
      </c>
      <c r="D5" s="94" t="s">
        <v>42</v>
      </c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14"/>
      <c r="R5" s="12"/>
    </row>
    <row r="6" spans="1:18" ht="120" customHeight="1">
      <c r="A6" s="84"/>
      <c r="B6" s="84"/>
      <c r="C6" s="84"/>
      <c r="D6" s="9" t="s">
        <v>17</v>
      </c>
      <c r="E6" s="9" t="s">
        <v>18</v>
      </c>
      <c r="F6" s="9" t="s">
        <v>22</v>
      </c>
      <c r="G6" s="9" t="s">
        <v>19</v>
      </c>
      <c r="H6" s="9" t="s">
        <v>20</v>
      </c>
      <c r="I6" s="9" t="s">
        <v>21</v>
      </c>
      <c r="J6" s="9" t="s">
        <v>108</v>
      </c>
      <c r="K6" s="9" t="s">
        <v>23</v>
      </c>
      <c r="L6" s="9" t="s">
        <v>24</v>
      </c>
      <c r="M6" s="9" t="s">
        <v>25</v>
      </c>
      <c r="N6" s="9" t="s">
        <v>26</v>
      </c>
      <c r="O6" s="9" t="s">
        <v>27</v>
      </c>
      <c r="P6" s="9" t="s">
        <v>28</v>
      </c>
      <c r="Q6" s="9" t="s">
        <v>3</v>
      </c>
      <c r="R6" s="8" t="s">
        <v>4</v>
      </c>
    </row>
    <row r="7" spans="1:18">
      <c r="A7" s="56">
        <v>45054</v>
      </c>
      <c r="B7" s="78" t="s">
        <v>196</v>
      </c>
      <c r="C7" s="12" t="s">
        <v>197</v>
      </c>
      <c r="D7" s="65"/>
      <c r="E7" s="65"/>
      <c r="F7" s="65"/>
      <c r="G7" s="65"/>
      <c r="H7" s="65">
        <v>6000</v>
      </c>
      <c r="I7" s="65"/>
      <c r="J7" s="65"/>
      <c r="K7" s="65"/>
      <c r="L7" s="65"/>
      <c r="M7" s="65"/>
      <c r="N7" s="65"/>
      <c r="O7" s="65"/>
      <c r="P7" s="65"/>
      <c r="Q7" s="64">
        <f t="shared" ref="Q7:Q26" si="0">SUM(D7:P7)</f>
        <v>6000</v>
      </c>
      <c r="R7" s="12"/>
    </row>
    <row r="8" spans="1:18">
      <c r="A8" s="56">
        <v>45061</v>
      </c>
      <c r="B8" s="78" t="s">
        <v>198</v>
      </c>
      <c r="C8" s="12" t="s">
        <v>199</v>
      </c>
      <c r="D8" s="65"/>
      <c r="E8" s="65"/>
      <c r="F8" s="65"/>
      <c r="G8" s="65">
        <v>50000</v>
      </c>
      <c r="H8" s="65"/>
      <c r="I8" s="65"/>
      <c r="J8" s="65"/>
      <c r="K8" s="65"/>
      <c r="L8" s="65"/>
      <c r="M8" s="65"/>
      <c r="N8" s="65"/>
      <c r="O8" s="65"/>
      <c r="P8" s="65"/>
      <c r="Q8" s="64">
        <f t="shared" si="0"/>
        <v>50000</v>
      </c>
      <c r="R8" s="12"/>
    </row>
    <row r="9" spans="1:18">
      <c r="A9" s="56"/>
      <c r="B9" s="78"/>
      <c r="C9" s="12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4">
        <f t="shared" si="0"/>
        <v>0</v>
      </c>
      <c r="R9" s="12"/>
    </row>
    <row r="10" spans="1:18">
      <c r="A10" s="56"/>
      <c r="B10" s="78"/>
      <c r="C10" s="12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4">
        <f t="shared" si="0"/>
        <v>0</v>
      </c>
      <c r="R10" s="12"/>
    </row>
    <row r="11" spans="1:18">
      <c r="A11" s="56"/>
      <c r="B11" s="78"/>
      <c r="C11" s="12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4">
        <f t="shared" si="0"/>
        <v>0</v>
      </c>
      <c r="R11" s="12"/>
    </row>
    <row r="12" spans="1:18">
      <c r="A12" s="56"/>
      <c r="B12" s="78"/>
      <c r="C12" s="12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4">
        <f t="shared" si="0"/>
        <v>0</v>
      </c>
      <c r="R12" s="12"/>
    </row>
    <row r="13" spans="1:18">
      <c r="A13" s="56"/>
      <c r="B13" s="78"/>
      <c r="C13" s="12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4">
        <f t="shared" si="0"/>
        <v>0</v>
      </c>
      <c r="R13" s="12"/>
    </row>
    <row r="14" spans="1:18">
      <c r="A14" s="56"/>
      <c r="B14" s="78"/>
      <c r="C14" s="12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4">
        <f t="shared" si="0"/>
        <v>0</v>
      </c>
      <c r="R14" s="12"/>
    </row>
    <row r="15" spans="1:18">
      <c r="A15" s="56"/>
      <c r="B15" s="78"/>
      <c r="C15" s="12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4">
        <f t="shared" si="0"/>
        <v>0</v>
      </c>
      <c r="R15" s="12"/>
    </row>
    <row r="16" spans="1:18">
      <c r="A16" s="56"/>
      <c r="B16" s="78"/>
      <c r="C16" s="12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4">
        <f>SUM(D16:P16)</f>
        <v>0</v>
      </c>
      <c r="R16" s="12"/>
    </row>
    <row r="17" spans="1:18">
      <c r="A17" s="56"/>
      <c r="B17" s="78"/>
      <c r="C17" s="12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4">
        <f t="shared" ref="Q17:Q25" si="1">SUM(D17:P17)</f>
        <v>0</v>
      </c>
      <c r="R17" s="12"/>
    </row>
    <row r="18" spans="1:18">
      <c r="A18" s="56"/>
      <c r="B18" s="78"/>
      <c r="C18" s="12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4">
        <f t="shared" si="1"/>
        <v>0</v>
      </c>
      <c r="R18" s="12"/>
    </row>
    <row r="19" spans="1:18">
      <c r="A19" s="56"/>
      <c r="B19" s="78"/>
      <c r="C19" s="12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4">
        <f t="shared" si="1"/>
        <v>0</v>
      </c>
      <c r="R19" s="12"/>
    </row>
    <row r="20" spans="1:18">
      <c r="A20" s="56"/>
      <c r="B20" s="78"/>
      <c r="C20" s="12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4">
        <f t="shared" si="1"/>
        <v>0</v>
      </c>
      <c r="R20" s="12"/>
    </row>
    <row r="21" spans="1:18">
      <c r="A21" s="56"/>
      <c r="B21" s="78"/>
      <c r="C21" s="12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4">
        <f t="shared" si="1"/>
        <v>0</v>
      </c>
      <c r="R21" s="12"/>
    </row>
    <row r="22" spans="1:18">
      <c r="A22" s="56"/>
      <c r="B22" s="78"/>
      <c r="C22" s="12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4">
        <f t="shared" si="1"/>
        <v>0</v>
      </c>
      <c r="R22" s="12"/>
    </row>
    <row r="23" spans="1:18">
      <c r="A23" s="56"/>
      <c r="B23" s="78"/>
      <c r="C23" s="12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4">
        <f t="shared" si="1"/>
        <v>0</v>
      </c>
      <c r="R23" s="12"/>
    </row>
    <row r="24" spans="1:18">
      <c r="A24" s="56"/>
      <c r="B24" s="78"/>
      <c r="C24" s="12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4">
        <f t="shared" si="1"/>
        <v>0</v>
      </c>
      <c r="R24" s="12"/>
    </row>
    <row r="25" spans="1:18">
      <c r="A25" s="56"/>
      <c r="B25" s="78"/>
      <c r="C25" s="12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4">
        <f t="shared" si="1"/>
        <v>0</v>
      </c>
      <c r="R25" s="12"/>
    </row>
    <row r="26" spans="1:18">
      <c r="A26" s="56"/>
      <c r="B26" s="78"/>
      <c r="C26" s="12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4">
        <f t="shared" si="0"/>
        <v>0</v>
      </c>
      <c r="R26" s="12"/>
    </row>
    <row r="27" spans="1:18">
      <c r="A27" s="94" t="s">
        <v>3</v>
      </c>
      <c r="B27" s="95"/>
      <c r="C27" s="96"/>
      <c r="D27" s="65">
        <f t="shared" ref="D27:P27" si="2">SUM(D7:D26)</f>
        <v>0</v>
      </c>
      <c r="E27" s="65">
        <f t="shared" si="2"/>
        <v>0</v>
      </c>
      <c r="F27" s="65">
        <f t="shared" si="2"/>
        <v>0</v>
      </c>
      <c r="G27" s="65">
        <f t="shared" si="2"/>
        <v>50000</v>
      </c>
      <c r="H27" s="65">
        <f t="shared" si="2"/>
        <v>6000</v>
      </c>
      <c r="I27" s="65">
        <f t="shared" si="2"/>
        <v>0</v>
      </c>
      <c r="J27" s="65">
        <f t="shared" si="2"/>
        <v>0</v>
      </c>
      <c r="K27" s="65">
        <f t="shared" si="2"/>
        <v>0</v>
      </c>
      <c r="L27" s="65">
        <f t="shared" si="2"/>
        <v>0</v>
      </c>
      <c r="M27" s="65">
        <f t="shared" si="2"/>
        <v>0</v>
      </c>
      <c r="N27" s="65">
        <f t="shared" si="2"/>
        <v>0</v>
      </c>
      <c r="O27" s="65">
        <f t="shared" si="2"/>
        <v>0</v>
      </c>
      <c r="P27" s="65">
        <f t="shared" si="2"/>
        <v>0</v>
      </c>
      <c r="Q27" s="64">
        <f>SUM(D27:P27)</f>
        <v>56000</v>
      </c>
      <c r="R27" s="12"/>
    </row>
    <row r="29" spans="1:18">
      <c r="G29" s="17" t="s">
        <v>34</v>
      </c>
      <c r="H29" s="92" t="s">
        <v>33</v>
      </c>
      <c r="I29" s="92"/>
      <c r="J29" s="92"/>
      <c r="K29" s="1" t="s">
        <v>35</v>
      </c>
      <c r="L29" s="1"/>
      <c r="M29" s="1"/>
      <c r="N29" s="1"/>
      <c r="O29" s="1"/>
    </row>
    <row r="30" spans="1:18">
      <c r="H30" s="92" t="str">
        <f>E2</f>
        <v>นายซื่อสัตย์  รักชาติ</v>
      </c>
      <c r="I30" s="92"/>
      <c r="J30" s="92"/>
      <c r="K30" s="83"/>
      <c r="L30" s="83"/>
      <c r="M30" s="83"/>
      <c r="N30" s="1"/>
      <c r="O30" s="1"/>
    </row>
    <row r="31" spans="1:18">
      <c r="H31" s="92" t="s">
        <v>14</v>
      </c>
      <c r="I31" s="92"/>
      <c r="J31" s="92"/>
      <c r="K31" s="92"/>
      <c r="L31" s="92"/>
      <c r="M31" s="92"/>
      <c r="N31" s="1"/>
      <c r="O31" s="1"/>
    </row>
    <row r="32" spans="1:18">
      <c r="H32" s="2"/>
      <c r="I32" s="4"/>
      <c r="J32" s="5"/>
      <c r="K32" s="1"/>
      <c r="L32" s="1"/>
      <c r="M32" s="1"/>
      <c r="N32" s="1"/>
      <c r="O32" s="1"/>
      <c r="P32" s="94" t="s">
        <v>15</v>
      </c>
      <c r="Q32" s="95"/>
      <c r="R32" s="96"/>
    </row>
  </sheetData>
  <mergeCells count="16">
    <mergeCell ref="A5:A6"/>
    <mergeCell ref="B5:B6"/>
    <mergeCell ref="C5:C6"/>
    <mergeCell ref="D5:P5"/>
    <mergeCell ref="A1:Q1"/>
    <mergeCell ref="A2:D2"/>
    <mergeCell ref="E2:I2"/>
    <mergeCell ref="C3:D3"/>
    <mergeCell ref="E3:I3"/>
    <mergeCell ref="P32:R32"/>
    <mergeCell ref="A27:C27"/>
    <mergeCell ref="H29:J29"/>
    <mergeCell ref="H30:J30"/>
    <mergeCell ref="K30:M30"/>
    <mergeCell ref="H31:J31"/>
    <mergeCell ref="K31:M31"/>
  </mergeCells>
  <pageMargins left="0.11811023622047245" right="0.11811023622047245" top="0.35433070866141736" bottom="0.35433070866141736" header="0" footer="0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16588-C6F3-41FA-AB06-64A194D2298F}">
  <dimension ref="A1:I42"/>
  <sheetViews>
    <sheetView view="pageBreakPreview" zoomScale="120" zoomScaleNormal="100" zoomScaleSheetLayoutView="120" workbookViewId="0">
      <selection activeCell="H23" sqref="H23"/>
    </sheetView>
  </sheetViews>
  <sheetFormatPr defaultRowHeight="20.100000000000001" customHeight="1"/>
  <cols>
    <col min="1" max="5" width="9" style="19"/>
    <col min="6" max="6" width="9.75" style="19" customWidth="1"/>
    <col min="7" max="7" width="9" style="19"/>
    <col min="8" max="8" width="12.25" style="19" bestFit="1" customWidth="1"/>
    <col min="9" max="9" width="10" style="19" customWidth="1"/>
    <col min="10" max="16384" width="9" style="19"/>
  </cols>
  <sheetData>
    <row r="1" spans="1:9" ht="20.100000000000001" customHeight="1">
      <c r="I1" s="44" t="s">
        <v>47</v>
      </c>
    </row>
    <row r="2" spans="1:9" ht="20.100000000000001" customHeight="1">
      <c r="C2" s="105" t="s">
        <v>48</v>
      </c>
      <c r="D2" s="105"/>
      <c r="E2" s="105"/>
      <c r="F2" s="105"/>
      <c r="G2" s="105"/>
    </row>
    <row r="3" spans="1:9" ht="8.1" customHeight="1">
      <c r="C3" s="18"/>
      <c r="D3" s="18"/>
      <c r="E3" s="18"/>
      <c r="F3" s="18"/>
      <c r="G3" s="18"/>
    </row>
    <row r="4" spans="1:9" ht="20.100000000000001" customHeight="1">
      <c r="A4" s="22" t="s">
        <v>179</v>
      </c>
      <c r="B4" s="104" t="s">
        <v>188</v>
      </c>
      <c r="C4" s="104"/>
      <c r="D4" s="104"/>
      <c r="E4" s="104" t="s">
        <v>49</v>
      </c>
      <c r="F4" s="104"/>
      <c r="G4" s="104"/>
      <c r="H4" s="104"/>
      <c r="I4" s="104"/>
    </row>
    <row r="5" spans="1:9" ht="20.100000000000001" customHeight="1">
      <c r="A5" s="19" t="s">
        <v>11</v>
      </c>
      <c r="B5" s="48">
        <v>22</v>
      </c>
      <c r="C5" s="19" t="s">
        <v>44</v>
      </c>
      <c r="D5" s="48">
        <v>10</v>
      </c>
      <c r="E5" s="19" t="s">
        <v>12</v>
      </c>
      <c r="F5" s="48" t="s">
        <v>187</v>
      </c>
      <c r="G5" s="19" t="s">
        <v>45</v>
      </c>
      <c r="H5" s="109" t="s">
        <v>189</v>
      </c>
      <c r="I5" s="109"/>
    </row>
    <row r="6" spans="1:9" ht="20.100000000000001" customHeight="1">
      <c r="A6" s="19" t="s">
        <v>75</v>
      </c>
      <c r="B6" s="106">
        <v>45005</v>
      </c>
      <c r="C6" s="106"/>
      <c r="D6" s="106"/>
      <c r="E6" s="23" t="s">
        <v>76</v>
      </c>
      <c r="F6" s="106">
        <v>45060</v>
      </c>
      <c r="G6" s="106"/>
      <c r="H6" s="106"/>
      <c r="I6" s="19" t="s">
        <v>77</v>
      </c>
    </row>
    <row r="7" spans="1:9" ht="20.100000000000001" customHeight="1">
      <c r="A7" s="19" t="s">
        <v>50</v>
      </c>
      <c r="B7" s="21"/>
      <c r="G7" s="22"/>
    </row>
    <row r="8" spans="1:9" ht="20.100000000000001" customHeight="1">
      <c r="A8" s="20" t="s">
        <v>51</v>
      </c>
    </row>
    <row r="9" spans="1:9" ht="20.100000000000001" customHeight="1">
      <c r="B9" s="19" t="s">
        <v>52</v>
      </c>
      <c r="H9" s="24">
        <f>'5.รายรับ'!D17</f>
        <v>200000</v>
      </c>
      <c r="I9" s="21"/>
    </row>
    <row r="10" spans="1:9" ht="20.100000000000001" customHeight="1">
      <c r="B10" s="19" t="s">
        <v>53</v>
      </c>
      <c r="H10" s="24">
        <f>'5.รายรับ'!E17</f>
        <v>1545000</v>
      </c>
      <c r="I10" s="21"/>
    </row>
    <row r="11" spans="1:9" ht="20.100000000000001" customHeight="1">
      <c r="B11" s="19" t="s">
        <v>54</v>
      </c>
      <c r="H11" s="24">
        <f>'5.รายรับ'!F17</f>
        <v>50000</v>
      </c>
      <c r="I11" s="21"/>
    </row>
    <row r="12" spans="1:9" ht="20.100000000000001" customHeight="1">
      <c r="B12" s="19" t="s">
        <v>55</v>
      </c>
      <c r="H12" s="24">
        <f>'5.รายรับ'!G17</f>
        <v>35000</v>
      </c>
      <c r="I12" s="21"/>
    </row>
    <row r="13" spans="1:9" ht="20.100000000000001" customHeight="1">
      <c r="C13" s="108" t="s">
        <v>56</v>
      </c>
      <c r="D13" s="108"/>
      <c r="F13" s="104"/>
      <c r="G13" s="104"/>
      <c r="I13" s="46">
        <f>SUM(H9:H12)</f>
        <v>1830000</v>
      </c>
    </row>
    <row r="14" spans="1:9" ht="8.1" customHeight="1">
      <c r="B14" s="107"/>
      <c r="C14" s="107"/>
      <c r="D14" s="107"/>
      <c r="E14" s="104"/>
      <c r="F14" s="104"/>
      <c r="G14" s="104"/>
      <c r="H14" s="104"/>
      <c r="I14" s="104"/>
    </row>
    <row r="15" spans="1:9" ht="20.100000000000001" customHeight="1">
      <c r="A15" s="20" t="s">
        <v>57</v>
      </c>
      <c r="C15" s="104"/>
      <c r="D15" s="104"/>
      <c r="E15" s="104"/>
      <c r="G15" s="104"/>
      <c r="H15" s="104"/>
      <c r="I15" s="104"/>
    </row>
    <row r="16" spans="1:9" ht="20.100000000000001" customHeight="1">
      <c r="B16" s="19" t="s">
        <v>58</v>
      </c>
    </row>
    <row r="17" spans="1:9" ht="20.100000000000001" customHeight="1">
      <c r="A17" s="19" t="s">
        <v>59</v>
      </c>
    </row>
    <row r="18" spans="1:9" ht="20.100000000000001" customHeight="1">
      <c r="C18" s="19" t="s">
        <v>60</v>
      </c>
      <c r="H18" s="70">
        <f>SUM('6.รายจ่าย'!D230,'7.จ่ายแทนกัน'!D67)</f>
        <v>10700</v>
      </c>
      <c r="I18" s="21"/>
    </row>
    <row r="19" spans="1:9" ht="20.100000000000001" customHeight="1">
      <c r="C19" s="19" t="s">
        <v>61</v>
      </c>
      <c r="H19" s="24">
        <f>SUM('6.รายจ่าย'!E230,'7.จ่ายแทนกัน'!E67,'8.ค้างจ่าย'!E27)</f>
        <v>393740</v>
      </c>
      <c r="I19" s="21"/>
    </row>
    <row r="20" spans="1:9" ht="20.100000000000001" customHeight="1">
      <c r="C20" s="19" t="s">
        <v>78</v>
      </c>
      <c r="H20" s="24">
        <f>SUM('6.รายจ่าย'!F230,'7.จ่ายแทนกัน'!F67,'8.ค้างจ่าย'!F27)</f>
        <v>49000</v>
      </c>
      <c r="I20" s="21"/>
    </row>
    <row r="21" spans="1:9" ht="20.100000000000001" customHeight="1">
      <c r="C21" s="19" t="s">
        <v>62</v>
      </c>
      <c r="H21" s="24">
        <f>SUM('6.รายจ่าย'!G230,'7.จ่ายแทนกัน'!G67,'8.ค้างจ่าย'!G27)</f>
        <v>50000</v>
      </c>
      <c r="I21" s="21"/>
    </row>
    <row r="22" spans="1:9" ht="20.100000000000001" customHeight="1">
      <c r="C22" s="19" t="s">
        <v>79</v>
      </c>
      <c r="H22" s="24">
        <f>SUM('6.รายจ่าย'!H230,'7.จ่ายแทนกัน'!H67,'8.ค้างจ่าย'!H27)</f>
        <v>138000</v>
      </c>
      <c r="I22" s="21"/>
    </row>
    <row r="23" spans="1:9" ht="20.100000000000001" customHeight="1">
      <c r="C23" s="19" t="s">
        <v>63</v>
      </c>
      <c r="H23" s="24">
        <f>SUM('6.รายจ่าย'!I230,'7.จ่ายแทนกัน'!I67,'8.ค้างจ่าย'!I27)</f>
        <v>50000</v>
      </c>
      <c r="I23" s="21"/>
    </row>
    <row r="24" spans="1:9" ht="20.100000000000001" customHeight="1">
      <c r="C24" s="19" t="s">
        <v>184</v>
      </c>
      <c r="H24" s="24">
        <f>SUM('6.รายจ่าย'!J230,'7.จ่ายแทนกัน'!J67,'8.ค้างจ่าย'!J27)</f>
        <v>40000</v>
      </c>
      <c r="I24" s="21"/>
    </row>
    <row r="25" spans="1:9" ht="20.100000000000001" customHeight="1">
      <c r="C25" s="19" t="s">
        <v>64</v>
      </c>
      <c r="H25" s="24">
        <f>SUM('6.รายจ่าย'!K230,'7.จ่ายแทนกัน'!K67,'8.ค้างจ่าย'!K27)</f>
        <v>280000</v>
      </c>
      <c r="I25" s="21"/>
    </row>
    <row r="26" spans="1:9" ht="20.100000000000001" customHeight="1">
      <c r="C26" s="19" t="s">
        <v>182</v>
      </c>
      <c r="H26" s="24">
        <f>SUM('6.รายจ่าย'!L230,'7.จ่ายแทนกัน'!L67,'8.ค้างจ่าย'!L27)</f>
        <v>307500</v>
      </c>
      <c r="I26" s="21"/>
    </row>
    <row r="27" spans="1:9" ht="20.100000000000001" customHeight="1">
      <c r="C27" s="19" t="s">
        <v>65</v>
      </c>
      <c r="H27" s="24">
        <f>SUM('6.รายจ่าย'!M230,'7.จ่ายแทนกัน'!M67,'8.ค้างจ่าย'!M27)</f>
        <v>0</v>
      </c>
      <c r="I27" s="21"/>
    </row>
    <row r="28" spans="1:9" ht="20.100000000000001" customHeight="1">
      <c r="C28" s="19" t="s">
        <v>183</v>
      </c>
      <c r="H28" s="24">
        <f>SUM('6.รายจ่าย'!N230,'7.จ่ายแทนกัน'!N67,'8.ค้างจ่าย'!N27)</f>
        <v>252000</v>
      </c>
      <c r="I28" s="21"/>
    </row>
    <row r="29" spans="1:9" ht="20.100000000000001" customHeight="1">
      <c r="C29" s="19" t="s">
        <v>66</v>
      </c>
      <c r="H29" s="24">
        <f>SUM('6.รายจ่าย'!O230,'7.จ่ายแทนกัน'!O67,'8.ค้างจ่าย'!O27)</f>
        <v>10000</v>
      </c>
      <c r="I29" s="21"/>
    </row>
    <row r="30" spans="1:9" ht="20.100000000000001" customHeight="1">
      <c r="C30" s="19" t="s">
        <v>67</v>
      </c>
      <c r="H30" s="24">
        <f>SUM('7.จ่ายแทนกัน'!P211,'7.จ่ายแทนกัน'!P67,'8.ค้างจ่าย'!P27)</f>
        <v>0</v>
      </c>
      <c r="I30" s="21"/>
    </row>
    <row r="31" spans="1:9" ht="20.100000000000001" customHeight="1">
      <c r="G31" s="19" t="s">
        <v>3</v>
      </c>
      <c r="H31" s="24">
        <f>SUM(H18:H30)</f>
        <v>1580940</v>
      </c>
      <c r="I31" s="21"/>
    </row>
    <row r="32" spans="1:9" ht="20.100000000000001" customHeight="1">
      <c r="B32" s="19" t="s">
        <v>80</v>
      </c>
      <c r="H32" s="24">
        <f>'6.รายจ่าย'!Q230</f>
        <v>50500</v>
      </c>
      <c r="I32" s="21"/>
    </row>
    <row r="33" spans="1:9" ht="20.100000000000001" customHeight="1">
      <c r="D33" s="19" t="s">
        <v>68</v>
      </c>
      <c r="I33" s="47">
        <f>SUM(H31:H32)</f>
        <v>1631440</v>
      </c>
    </row>
    <row r="34" spans="1:9" ht="20.100000000000001" customHeight="1">
      <c r="A34" s="20" t="s">
        <v>69</v>
      </c>
      <c r="I34" s="47">
        <f>(I13-I33)</f>
        <v>198560</v>
      </c>
    </row>
    <row r="35" spans="1:9" ht="8.1" customHeight="1"/>
    <row r="36" spans="1:9" ht="20.100000000000001" customHeight="1">
      <c r="A36" s="20" t="s">
        <v>4</v>
      </c>
    </row>
    <row r="37" spans="1:9" ht="20.100000000000001" customHeight="1">
      <c r="B37" s="19" t="s">
        <v>70</v>
      </c>
      <c r="H37" s="24">
        <f>'8.ค้างจ่าย'!Q27</f>
        <v>56000</v>
      </c>
    </row>
    <row r="38" spans="1:9" ht="20.100000000000001" customHeight="1">
      <c r="B38" s="19" t="s">
        <v>71</v>
      </c>
      <c r="H38" s="24">
        <f>'6.รายจ่าย'!Q230</f>
        <v>50500</v>
      </c>
    </row>
    <row r="40" spans="1:9" ht="20.100000000000001" customHeight="1">
      <c r="E40" s="104" t="s">
        <v>72</v>
      </c>
      <c r="F40" s="104"/>
      <c r="G40" s="104"/>
      <c r="H40" s="104"/>
    </row>
    <row r="41" spans="1:9" ht="20.100000000000001" customHeight="1">
      <c r="E41" s="103" t="str">
        <f>B4</f>
        <v>นายซื่อสัตย์  รักชาติ</v>
      </c>
      <c r="F41" s="103"/>
      <c r="G41" s="103"/>
      <c r="H41" s="103"/>
    </row>
    <row r="42" spans="1:9" ht="20.100000000000001" customHeight="1">
      <c r="E42" s="104" t="s">
        <v>73</v>
      </c>
      <c r="F42" s="104"/>
      <c r="G42" s="104"/>
      <c r="H42" s="104"/>
    </row>
  </sheetData>
  <mergeCells count="15">
    <mergeCell ref="E41:H41"/>
    <mergeCell ref="E40:H40"/>
    <mergeCell ref="E42:H42"/>
    <mergeCell ref="C2:G2"/>
    <mergeCell ref="B4:D4"/>
    <mergeCell ref="E4:I4"/>
    <mergeCell ref="F6:H6"/>
    <mergeCell ref="B6:D6"/>
    <mergeCell ref="B14:D14"/>
    <mergeCell ref="E14:I14"/>
    <mergeCell ref="C15:E15"/>
    <mergeCell ref="G15:I15"/>
    <mergeCell ref="F13:G13"/>
    <mergeCell ref="C13:D13"/>
    <mergeCell ref="H5:I5"/>
  </mergeCells>
  <pageMargins left="0.78740157480314965" right="0.23622047244094491" top="0.27559055118110237" bottom="0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AB619-949E-457C-B77D-EF45A7151964}">
  <dimension ref="A1:I42"/>
  <sheetViews>
    <sheetView tabSelected="1" view="pageBreakPreview" topLeftCell="A7" zoomScale="120" zoomScaleNormal="100" zoomScaleSheetLayoutView="120" workbookViewId="0">
      <selection activeCell="I39" sqref="I39"/>
    </sheetView>
  </sheetViews>
  <sheetFormatPr defaultRowHeight="18.75"/>
  <cols>
    <col min="1" max="1" width="8" style="19" customWidth="1"/>
    <col min="2" max="2" width="9" style="19"/>
    <col min="3" max="3" width="12.375" style="19" customWidth="1"/>
    <col min="4" max="4" width="6.5" style="19" customWidth="1"/>
    <col min="5" max="5" width="13.375" style="19" customWidth="1"/>
    <col min="6" max="6" width="5.5" style="19" customWidth="1"/>
    <col min="7" max="8" width="10.625" style="19" customWidth="1"/>
    <col min="9" max="9" width="14.875" style="19" customWidth="1"/>
    <col min="10" max="16384" width="9" style="19"/>
  </cols>
  <sheetData>
    <row r="1" spans="1:9" ht="20.100000000000001" customHeight="1">
      <c r="I1" s="44" t="s">
        <v>81</v>
      </c>
    </row>
    <row r="2" spans="1:9" s="1" customFormat="1" ht="27" customHeight="1">
      <c r="B2" s="110" t="s">
        <v>98</v>
      </c>
      <c r="C2" s="110"/>
      <c r="D2" s="110"/>
      <c r="E2" s="110"/>
      <c r="F2" s="110"/>
      <c r="G2" s="110"/>
      <c r="H2" s="110"/>
    </row>
    <row r="3" spans="1:9" s="31" customFormat="1" ht="3.95" customHeight="1">
      <c r="C3" s="32"/>
      <c r="D3" s="32"/>
      <c r="E3" s="32"/>
      <c r="F3" s="32"/>
      <c r="G3" s="32"/>
    </row>
    <row r="4" spans="1:9" s="25" customFormat="1" ht="23.1" customHeight="1">
      <c r="A4" s="28" t="s">
        <v>179</v>
      </c>
      <c r="B4" s="93" t="s">
        <v>188</v>
      </c>
      <c r="C4" s="93"/>
      <c r="D4" s="93"/>
      <c r="E4" s="115" t="s">
        <v>49</v>
      </c>
      <c r="F4" s="115"/>
      <c r="G4" s="115"/>
      <c r="H4" s="115"/>
      <c r="I4" s="115"/>
    </row>
    <row r="5" spans="1:9" s="25" customFormat="1" ht="23.1" customHeight="1">
      <c r="A5" s="25" t="s">
        <v>11</v>
      </c>
      <c r="B5" s="6">
        <v>22</v>
      </c>
      <c r="C5" s="25" t="s">
        <v>74</v>
      </c>
      <c r="D5" s="7">
        <v>10</v>
      </c>
      <c r="E5" s="25" t="s">
        <v>12</v>
      </c>
      <c r="F5" s="6" t="s">
        <v>187</v>
      </c>
      <c r="G5" s="25" t="s">
        <v>45</v>
      </c>
      <c r="H5" s="87" t="s">
        <v>189</v>
      </c>
      <c r="I5" s="87"/>
    </row>
    <row r="6" spans="1:9" s="25" customFormat="1" ht="23.1" customHeight="1">
      <c r="A6" s="25" t="s">
        <v>75</v>
      </c>
      <c r="B6" s="112">
        <v>45005</v>
      </c>
      <c r="C6" s="112"/>
      <c r="D6" s="112"/>
      <c r="E6" s="26" t="s">
        <v>76</v>
      </c>
      <c r="F6" s="113">
        <v>45060</v>
      </c>
      <c r="G6" s="113"/>
      <c r="H6" s="113"/>
      <c r="I6" s="25" t="s">
        <v>77</v>
      </c>
    </row>
    <row r="7" spans="1:9" s="25" customFormat="1" ht="23.1" customHeight="1">
      <c r="A7" s="25" t="s">
        <v>82</v>
      </c>
      <c r="B7" s="27"/>
      <c r="G7" s="28"/>
    </row>
    <row r="8" spans="1:9" s="25" customFormat="1" ht="23.1" customHeight="1">
      <c r="A8" s="29" t="s">
        <v>83</v>
      </c>
      <c r="G8" s="79"/>
    </row>
    <row r="9" spans="1:9" s="25" customFormat="1" ht="23.1" customHeight="1">
      <c r="B9" s="25" t="s">
        <v>84</v>
      </c>
      <c r="D9" s="28" t="s">
        <v>86</v>
      </c>
      <c r="E9" s="50">
        <f>SUM('6.รายจ่าย'!R230,'7.จ่ายแทนกัน'!Q67,'8.ค้างจ่าย'!Q27)</f>
        <v>1631440</v>
      </c>
      <c r="F9" s="25" t="s">
        <v>46</v>
      </c>
      <c r="G9" s="114" t="str">
        <f>BAHTTEXT(E9)</f>
        <v>หนึ่งล้านหกแสนสามหมื่นหนึ่งพันสี่ร้อยสี่สิบบาทถ้วน</v>
      </c>
      <c r="H9" s="114"/>
      <c r="I9" s="114"/>
    </row>
    <row r="10" spans="1:9" s="25" customFormat="1" ht="23.1" customHeight="1">
      <c r="B10" s="25" t="s">
        <v>85</v>
      </c>
      <c r="D10" s="28" t="s">
        <v>86</v>
      </c>
      <c r="E10" s="50">
        <f>SUM('6.รายจ่าย'!R230,'7.จ่ายแทนกัน'!Q67)</f>
        <v>1575440</v>
      </c>
      <c r="F10" s="25" t="s">
        <v>46</v>
      </c>
      <c r="G10" s="114" t="str">
        <f t="shared" ref="G10:G11" si="0">BAHTTEXT(E10)</f>
        <v>หนึ่งล้านห้าแสนเจ็ดหมื่นห้าพันสี่ร้อยสี่สิบบาทถ้วน</v>
      </c>
      <c r="H10" s="114"/>
      <c r="I10" s="114"/>
    </row>
    <row r="11" spans="1:9" s="25" customFormat="1" ht="23.1" customHeight="1">
      <c r="B11" s="25" t="s">
        <v>70</v>
      </c>
      <c r="D11" s="28" t="s">
        <v>86</v>
      </c>
      <c r="E11" s="50">
        <f>'8.ค้างจ่าย'!Q27</f>
        <v>56000</v>
      </c>
      <c r="F11" s="25" t="s">
        <v>46</v>
      </c>
      <c r="G11" s="114" t="str">
        <f t="shared" si="0"/>
        <v>ห้าหมื่นหกพันบาทถ้วน</v>
      </c>
      <c r="H11" s="114"/>
      <c r="I11" s="114"/>
    </row>
    <row r="12" spans="1:9" ht="23.1" customHeight="1">
      <c r="C12" s="83" t="s">
        <v>87</v>
      </c>
      <c r="D12" s="83"/>
      <c r="E12" s="83"/>
      <c r="F12" s="83"/>
      <c r="G12" s="83"/>
      <c r="H12" s="83"/>
      <c r="I12" s="83"/>
    </row>
    <row r="13" spans="1:9" ht="3.95" customHeight="1">
      <c r="B13" s="107"/>
      <c r="C13" s="107"/>
      <c r="D13" s="107"/>
      <c r="E13" s="104"/>
      <c r="F13" s="104"/>
      <c r="G13" s="104"/>
      <c r="H13" s="104"/>
      <c r="I13" s="104"/>
    </row>
    <row r="14" spans="1:9" s="1" customFormat="1" ht="23.1" customHeight="1">
      <c r="A14" s="1" t="s">
        <v>95</v>
      </c>
      <c r="F14" s="92"/>
      <c r="G14" s="92"/>
      <c r="I14" s="30"/>
    </row>
    <row r="15" spans="1:9" s="1" customFormat="1" ht="23.1" customHeight="1">
      <c r="A15" s="16"/>
      <c r="B15" s="82" t="s">
        <v>202</v>
      </c>
      <c r="C15" s="33"/>
      <c r="D15" s="33"/>
      <c r="E15" s="33"/>
      <c r="F15" s="33"/>
      <c r="G15" s="34" t="s">
        <v>86</v>
      </c>
      <c r="H15" s="49">
        <v>1</v>
      </c>
      <c r="I15" s="35" t="s">
        <v>90</v>
      </c>
    </row>
    <row r="16" spans="1:9" s="1" customFormat="1" ht="23.1" customHeight="1">
      <c r="B16" s="43" t="s">
        <v>203</v>
      </c>
      <c r="G16" s="17" t="s">
        <v>86</v>
      </c>
      <c r="H16" s="6">
        <v>1</v>
      </c>
      <c r="I16" s="37" t="s">
        <v>90</v>
      </c>
    </row>
    <row r="17" spans="1:9" s="1" customFormat="1" ht="23.1" customHeight="1">
      <c r="B17" s="43" t="s">
        <v>204</v>
      </c>
      <c r="G17" s="17" t="s">
        <v>86</v>
      </c>
      <c r="H17" s="6">
        <v>4</v>
      </c>
      <c r="I17" s="37" t="s">
        <v>90</v>
      </c>
    </row>
    <row r="18" spans="1:9" s="1" customFormat="1" ht="23.1" customHeight="1">
      <c r="B18" s="43" t="s">
        <v>205</v>
      </c>
      <c r="G18" s="17" t="s">
        <v>86</v>
      </c>
      <c r="H18" s="6">
        <v>1</v>
      </c>
      <c r="I18" s="37" t="s">
        <v>90</v>
      </c>
    </row>
    <row r="19" spans="1:9" s="1" customFormat="1" ht="23.1" customHeight="1">
      <c r="B19" s="43" t="s">
        <v>206</v>
      </c>
      <c r="G19" s="17" t="s">
        <v>86</v>
      </c>
      <c r="H19" s="6">
        <v>1</v>
      </c>
      <c r="I19" s="37" t="s">
        <v>90</v>
      </c>
    </row>
    <row r="20" spans="1:9" s="1" customFormat="1" ht="23.1" customHeight="1">
      <c r="B20" s="36" t="s">
        <v>181</v>
      </c>
      <c r="G20" s="17"/>
      <c r="I20" s="37"/>
    </row>
    <row r="21" spans="1:9" s="1" customFormat="1" ht="23.1" customHeight="1">
      <c r="B21" s="36"/>
      <c r="C21" s="80" t="s">
        <v>207</v>
      </c>
      <c r="G21" s="17" t="s">
        <v>86</v>
      </c>
      <c r="H21" s="18">
        <v>1</v>
      </c>
      <c r="I21" s="37" t="s">
        <v>90</v>
      </c>
    </row>
    <row r="22" spans="1:9" s="1" customFormat="1" ht="23.1" customHeight="1">
      <c r="B22" s="36"/>
      <c r="C22" s="80" t="s">
        <v>208</v>
      </c>
      <c r="G22" s="17"/>
      <c r="H22" s="18"/>
      <c r="I22" s="37"/>
    </row>
    <row r="23" spans="1:9" s="1" customFormat="1" ht="23.1" customHeight="1">
      <c r="B23" s="36"/>
      <c r="D23" s="1" t="s">
        <v>88</v>
      </c>
      <c r="G23" s="17" t="s">
        <v>86</v>
      </c>
      <c r="H23" s="18">
        <v>24</v>
      </c>
      <c r="I23" s="37" t="s">
        <v>90</v>
      </c>
    </row>
    <row r="24" spans="1:9" s="1" customFormat="1" ht="23.1" customHeight="1">
      <c r="B24" s="36"/>
      <c r="D24" s="1" t="s">
        <v>89</v>
      </c>
      <c r="G24" s="17" t="s">
        <v>86</v>
      </c>
      <c r="H24" s="18">
        <v>2</v>
      </c>
      <c r="I24" s="37" t="s">
        <v>90</v>
      </c>
    </row>
    <row r="25" spans="1:9" s="1" customFormat="1" ht="23.1" customHeight="1">
      <c r="B25" s="36"/>
      <c r="C25" s="80" t="s">
        <v>209</v>
      </c>
      <c r="G25" s="17" t="s">
        <v>86</v>
      </c>
      <c r="H25" s="18">
        <v>2</v>
      </c>
      <c r="I25" s="37" t="s">
        <v>90</v>
      </c>
    </row>
    <row r="26" spans="1:9" s="1" customFormat="1" ht="23.1" customHeight="1">
      <c r="B26" s="36"/>
      <c r="C26" s="80" t="s">
        <v>200</v>
      </c>
      <c r="G26" s="17" t="s">
        <v>86</v>
      </c>
      <c r="H26" s="18">
        <v>2</v>
      </c>
      <c r="I26" s="37" t="s">
        <v>90</v>
      </c>
    </row>
    <row r="27" spans="1:9" ht="20.100000000000001" customHeight="1">
      <c r="B27" s="38"/>
      <c r="C27" s="81" t="s">
        <v>201</v>
      </c>
      <c r="D27" s="39"/>
      <c r="E27" s="39"/>
      <c r="F27" s="39"/>
      <c r="G27" s="40" t="s">
        <v>86</v>
      </c>
      <c r="H27" s="42">
        <v>32</v>
      </c>
      <c r="I27" s="41" t="s">
        <v>90</v>
      </c>
    </row>
    <row r="28" spans="1:9" s="1" customFormat="1" ht="23.1" customHeight="1">
      <c r="B28" s="19"/>
      <c r="C28" s="19"/>
      <c r="D28" s="19"/>
      <c r="E28" s="19"/>
      <c r="F28" s="19"/>
      <c r="G28" s="19"/>
      <c r="H28" s="19"/>
      <c r="I28" s="19"/>
    </row>
    <row r="29" spans="1:9" s="1" customFormat="1" ht="23.1" customHeight="1">
      <c r="E29" s="83" t="s">
        <v>210</v>
      </c>
      <c r="F29" s="83"/>
      <c r="G29" s="83"/>
      <c r="H29" s="83"/>
    </row>
    <row r="30" spans="1:9" s="1" customFormat="1" ht="23.1" customHeight="1">
      <c r="A30" s="45"/>
      <c r="E30" s="93" t="str">
        <f>B4</f>
        <v>นายซื่อสัตย์  รักชาติ</v>
      </c>
      <c r="F30" s="93"/>
      <c r="G30" s="93"/>
      <c r="H30" s="93"/>
    </row>
    <row r="31" spans="1:9" s="1" customFormat="1" ht="23.1" customHeight="1">
      <c r="A31" s="16" t="s">
        <v>91</v>
      </c>
      <c r="B31" s="45"/>
      <c r="C31" s="45"/>
      <c r="D31" s="45"/>
      <c r="E31" s="111" t="s">
        <v>73</v>
      </c>
      <c r="F31" s="111"/>
      <c r="G31" s="111"/>
      <c r="H31" s="111"/>
      <c r="I31" s="45"/>
    </row>
    <row r="32" spans="1:9" s="1" customFormat="1" ht="23.1" customHeight="1">
      <c r="A32" s="71" t="s">
        <v>180</v>
      </c>
      <c r="B32" s="1" t="s">
        <v>92</v>
      </c>
    </row>
    <row r="33" spans="1:9" s="1" customFormat="1" ht="23.1" customHeight="1">
      <c r="A33" s="71" t="s">
        <v>180</v>
      </c>
      <c r="B33" s="1" t="s">
        <v>96</v>
      </c>
    </row>
    <row r="34" spans="1:9" s="1" customFormat="1" ht="23.1" customHeight="1">
      <c r="A34" s="16"/>
      <c r="E34" s="1" t="s">
        <v>93</v>
      </c>
      <c r="I34" s="16"/>
    </row>
    <row r="35" spans="1:9" s="1" customFormat="1" ht="23.1" customHeight="1">
      <c r="E35" s="83" t="s">
        <v>94</v>
      </c>
      <c r="F35" s="83"/>
      <c r="G35" s="83"/>
      <c r="H35" s="83"/>
      <c r="I35" s="16"/>
    </row>
    <row r="36" spans="1:9" ht="20.100000000000001" customHeight="1">
      <c r="B36" s="1"/>
      <c r="C36" s="1"/>
      <c r="D36" s="1"/>
      <c r="E36" s="92" t="s">
        <v>97</v>
      </c>
      <c r="F36" s="92"/>
      <c r="G36" s="92"/>
      <c r="H36" s="92"/>
      <c r="I36" s="1"/>
    </row>
    <row r="37" spans="1:9" ht="20.100000000000001" customHeight="1"/>
    <row r="38" spans="1:9" ht="20.100000000000001" customHeight="1"/>
    <row r="40" spans="1:9" ht="20.100000000000001" customHeight="1"/>
    <row r="41" spans="1:9" ht="20.100000000000001" customHeight="1"/>
    <row r="42" spans="1:9" ht="20.100000000000001" customHeight="1"/>
  </sheetData>
  <mergeCells count="18">
    <mergeCell ref="H5:I5"/>
    <mergeCell ref="F14:G14"/>
    <mergeCell ref="B13:D13"/>
    <mergeCell ref="E13:I13"/>
    <mergeCell ref="E35:H35"/>
    <mergeCell ref="E36:H36"/>
    <mergeCell ref="B2:H2"/>
    <mergeCell ref="E29:H29"/>
    <mergeCell ref="E30:H30"/>
    <mergeCell ref="E31:H31"/>
    <mergeCell ref="B6:D6"/>
    <mergeCell ref="F6:H6"/>
    <mergeCell ref="G9:I9"/>
    <mergeCell ref="G10:I10"/>
    <mergeCell ref="G11:I11"/>
    <mergeCell ref="C12:I12"/>
    <mergeCell ref="B4:D4"/>
    <mergeCell ref="E4:I4"/>
  </mergeCells>
  <pageMargins left="0.51181102362204722" right="0.11811023622047245" top="0.35433070866141736" bottom="0.15748031496062992" header="0.11811023622047245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5.รายรับ</vt:lpstr>
      <vt:lpstr>6.รายจ่าย</vt:lpstr>
      <vt:lpstr>7.จ่ายแทนกัน</vt:lpstr>
      <vt:lpstr>8.ค้างจ่าย</vt:lpstr>
      <vt:lpstr>9.รายงานรายรับและรายจ่าย</vt:lpstr>
      <vt:lpstr>10.แบบสรุป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2025-04-11T02:35:29Z</dcterms:modified>
</cp:coreProperties>
</file>